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ugar\AppData\Local\Temp\30\"/>
    </mc:Choice>
  </mc:AlternateContent>
  <bookViews>
    <workbookView xWindow="0" yWindow="0" windowWidth="16095" windowHeight="10380"/>
  </bookViews>
  <sheets>
    <sheet name="Sheet1" sheetId="1" r:id="rId1"/>
  </sheets>
  <definedNames>
    <definedName name="_xlnm.Print_Titles" localSheetId="0">Sheet1!$A:$G,Sheet1!$1:$2</definedName>
    <definedName name="QBCANSUPPORTUPDATE" localSheetId="0">FALSE</definedName>
    <definedName name="QBCOMPANYFILENAME" localSheetId="0">"Q:\Sarasota Academy of the Arts (58-113)\Sarasota Academy of the Arts 58-113.qbw"</definedName>
    <definedName name="QBENDDATE" localSheetId="0">20191130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"ba8c4669a5594bc18a5ecdd662078b58"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20190701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81" i="1" l="1"/>
  <c r="AZ181" i="1"/>
  <c r="AX181" i="1"/>
  <c r="AV181" i="1"/>
  <c r="AT181" i="1"/>
  <c r="AR181" i="1"/>
  <c r="AP181" i="1"/>
  <c r="AN181" i="1"/>
  <c r="AL181" i="1"/>
  <c r="AJ181" i="1"/>
  <c r="AH181" i="1"/>
  <c r="AF181" i="1"/>
  <c r="AD181" i="1"/>
  <c r="AB181" i="1"/>
  <c r="Z181" i="1"/>
  <c r="X181" i="1"/>
  <c r="V181" i="1"/>
  <c r="T181" i="1"/>
  <c r="R181" i="1"/>
  <c r="P181" i="1"/>
  <c r="N181" i="1"/>
  <c r="L181" i="1"/>
  <c r="J181" i="1"/>
  <c r="H181" i="1"/>
  <c r="BB180" i="1"/>
  <c r="AZ180" i="1"/>
  <c r="AX180" i="1"/>
  <c r="AV180" i="1"/>
  <c r="AT180" i="1"/>
  <c r="AR180" i="1"/>
  <c r="AP180" i="1"/>
  <c r="AN180" i="1"/>
  <c r="AL180" i="1"/>
  <c r="AJ180" i="1"/>
  <c r="AH180" i="1"/>
  <c r="AF180" i="1"/>
  <c r="AD180" i="1"/>
  <c r="AB180" i="1"/>
  <c r="Z180" i="1"/>
  <c r="X180" i="1"/>
  <c r="V180" i="1"/>
  <c r="T180" i="1"/>
  <c r="R180" i="1"/>
  <c r="P180" i="1"/>
  <c r="N180" i="1"/>
  <c r="L180" i="1"/>
  <c r="J180" i="1"/>
  <c r="H180" i="1"/>
  <c r="BB179" i="1"/>
  <c r="AZ179" i="1"/>
  <c r="AX179" i="1"/>
  <c r="AV179" i="1"/>
  <c r="AT179" i="1"/>
  <c r="AR179" i="1"/>
  <c r="AP179" i="1"/>
  <c r="AN179" i="1"/>
  <c r="AL179" i="1"/>
  <c r="AJ179" i="1"/>
  <c r="AH179" i="1"/>
  <c r="AF179" i="1"/>
  <c r="AD179" i="1"/>
  <c r="AB179" i="1"/>
  <c r="Z179" i="1"/>
  <c r="X179" i="1"/>
  <c r="V179" i="1"/>
  <c r="T179" i="1"/>
  <c r="R179" i="1"/>
  <c r="P179" i="1"/>
  <c r="N179" i="1"/>
  <c r="L179" i="1"/>
  <c r="J179" i="1"/>
  <c r="H179" i="1"/>
  <c r="BB178" i="1"/>
  <c r="AZ178" i="1"/>
  <c r="AX178" i="1"/>
  <c r="AV178" i="1"/>
  <c r="AT178" i="1"/>
  <c r="AR178" i="1"/>
  <c r="AP178" i="1"/>
  <c r="AN178" i="1"/>
  <c r="AL178" i="1"/>
  <c r="AJ178" i="1"/>
  <c r="AH178" i="1"/>
  <c r="AF178" i="1"/>
  <c r="AD178" i="1"/>
  <c r="AB178" i="1"/>
  <c r="Z178" i="1"/>
  <c r="X178" i="1"/>
  <c r="V178" i="1"/>
  <c r="T178" i="1"/>
  <c r="R178" i="1"/>
  <c r="P178" i="1"/>
  <c r="N178" i="1"/>
  <c r="L178" i="1"/>
  <c r="J178" i="1"/>
  <c r="H178" i="1"/>
  <c r="BB177" i="1"/>
  <c r="AZ177" i="1"/>
  <c r="AX177" i="1"/>
  <c r="AV177" i="1"/>
  <c r="AT177" i="1"/>
  <c r="AR177" i="1"/>
  <c r="AL177" i="1"/>
  <c r="AJ177" i="1"/>
  <c r="AD177" i="1"/>
  <c r="AB177" i="1"/>
  <c r="V177" i="1"/>
  <c r="T177" i="1"/>
  <c r="N177" i="1"/>
  <c r="L177" i="1"/>
  <c r="BB176" i="1"/>
  <c r="AZ176" i="1"/>
  <c r="AX176" i="1"/>
  <c r="AV176" i="1"/>
  <c r="AT176" i="1"/>
  <c r="AR176" i="1"/>
  <c r="AP176" i="1"/>
  <c r="AN176" i="1"/>
  <c r="AL176" i="1"/>
  <c r="AJ176" i="1"/>
  <c r="AH176" i="1"/>
  <c r="AF176" i="1"/>
  <c r="AD176" i="1"/>
  <c r="AB176" i="1"/>
  <c r="Z176" i="1"/>
  <c r="X176" i="1"/>
  <c r="V176" i="1"/>
  <c r="T176" i="1"/>
  <c r="R176" i="1"/>
  <c r="P176" i="1"/>
  <c r="N176" i="1"/>
  <c r="L176" i="1"/>
  <c r="J176" i="1"/>
  <c r="H176" i="1"/>
  <c r="AV175" i="1"/>
  <c r="BB174" i="1"/>
  <c r="AZ174" i="1"/>
  <c r="AX174" i="1"/>
  <c r="AV174" i="1"/>
  <c r="AT174" i="1"/>
  <c r="AR174" i="1"/>
  <c r="AL174" i="1"/>
  <c r="AJ174" i="1"/>
  <c r="AD174" i="1"/>
  <c r="AB174" i="1"/>
  <c r="V174" i="1"/>
  <c r="T174" i="1"/>
  <c r="N174" i="1"/>
  <c r="L174" i="1"/>
  <c r="BB173" i="1"/>
  <c r="AZ173" i="1"/>
  <c r="AX173" i="1"/>
  <c r="AV173" i="1"/>
  <c r="AT173" i="1"/>
  <c r="AR173" i="1"/>
  <c r="AL173" i="1"/>
  <c r="AJ173" i="1"/>
  <c r="AD173" i="1"/>
  <c r="AB173" i="1"/>
  <c r="V173" i="1"/>
  <c r="T173" i="1"/>
  <c r="N173" i="1"/>
  <c r="L173" i="1"/>
  <c r="AV172" i="1"/>
  <c r="AV170" i="1"/>
  <c r="AV169" i="1"/>
  <c r="AV168" i="1"/>
  <c r="AV167" i="1"/>
  <c r="AV165" i="1"/>
  <c r="AN165" i="1"/>
  <c r="AF165" i="1"/>
  <c r="X165" i="1"/>
  <c r="P165" i="1"/>
  <c r="H165" i="1"/>
  <c r="AV164" i="1"/>
  <c r="AN164" i="1"/>
  <c r="AF164" i="1"/>
  <c r="X164" i="1"/>
  <c r="P164" i="1"/>
  <c r="H164" i="1"/>
  <c r="AV163" i="1"/>
  <c r="BB160" i="1"/>
  <c r="AZ160" i="1"/>
  <c r="AX160" i="1"/>
  <c r="AV160" i="1"/>
  <c r="AT160" i="1"/>
  <c r="AR160" i="1"/>
  <c r="AP160" i="1"/>
  <c r="AN160" i="1"/>
  <c r="AL160" i="1"/>
  <c r="AJ160" i="1"/>
  <c r="AH160" i="1"/>
  <c r="AF160" i="1"/>
  <c r="AD160" i="1"/>
  <c r="AB160" i="1"/>
  <c r="Z160" i="1"/>
  <c r="X160" i="1"/>
  <c r="V160" i="1"/>
  <c r="T160" i="1"/>
  <c r="R160" i="1"/>
  <c r="P160" i="1"/>
  <c r="N160" i="1"/>
  <c r="L160" i="1"/>
  <c r="J160" i="1"/>
  <c r="H160" i="1"/>
  <c r="BB159" i="1"/>
  <c r="AZ159" i="1"/>
  <c r="AX159" i="1"/>
  <c r="AV159" i="1"/>
  <c r="AT159" i="1"/>
  <c r="AR159" i="1"/>
  <c r="AP159" i="1"/>
  <c r="AN159" i="1"/>
  <c r="AL159" i="1"/>
  <c r="AJ159" i="1"/>
  <c r="AH159" i="1"/>
  <c r="AF159" i="1"/>
  <c r="AD159" i="1"/>
  <c r="AB159" i="1"/>
  <c r="Z159" i="1"/>
  <c r="X159" i="1"/>
  <c r="V159" i="1"/>
  <c r="T159" i="1"/>
  <c r="R159" i="1"/>
  <c r="P159" i="1"/>
  <c r="N159" i="1"/>
  <c r="L159" i="1"/>
  <c r="J159" i="1"/>
  <c r="H159" i="1"/>
  <c r="BB158" i="1"/>
  <c r="AZ158" i="1"/>
  <c r="AX158" i="1"/>
  <c r="AV158" i="1"/>
  <c r="AT158" i="1"/>
  <c r="AR158" i="1"/>
  <c r="AL158" i="1"/>
  <c r="AJ158" i="1"/>
  <c r="AD158" i="1"/>
  <c r="AB158" i="1"/>
  <c r="V158" i="1"/>
  <c r="T158" i="1"/>
  <c r="N158" i="1"/>
  <c r="L158" i="1"/>
  <c r="AV157" i="1"/>
  <c r="BB155" i="1"/>
  <c r="AZ155" i="1"/>
  <c r="AX155" i="1"/>
  <c r="AV155" i="1"/>
  <c r="AT155" i="1"/>
  <c r="AR155" i="1"/>
  <c r="AP155" i="1"/>
  <c r="AN155" i="1"/>
  <c r="AL155" i="1"/>
  <c r="AJ155" i="1"/>
  <c r="AH155" i="1"/>
  <c r="AF155" i="1"/>
  <c r="AD155" i="1"/>
  <c r="AB155" i="1"/>
  <c r="Z155" i="1"/>
  <c r="X155" i="1"/>
  <c r="V155" i="1"/>
  <c r="T155" i="1"/>
  <c r="R155" i="1"/>
  <c r="P155" i="1"/>
  <c r="N155" i="1"/>
  <c r="L155" i="1"/>
  <c r="J155" i="1"/>
  <c r="H155" i="1"/>
  <c r="BB154" i="1"/>
  <c r="AZ154" i="1"/>
  <c r="AX154" i="1"/>
  <c r="AV154" i="1"/>
  <c r="AT154" i="1"/>
  <c r="AR154" i="1"/>
  <c r="AL154" i="1"/>
  <c r="AJ154" i="1"/>
  <c r="AD154" i="1"/>
  <c r="AB154" i="1"/>
  <c r="V154" i="1"/>
  <c r="T154" i="1"/>
  <c r="N154" i="1"/>
  <c r="L154" i="1"/>
  <c r="AV153" i="1"/>
  <c r="BB152" i="1"/>
  <c r="AZ152" i="1"/>
  <c r="AX152" i="1"/>
  <c r="AV152" i="1"/>
  <c r="AT152" i="1"/>
  <c r="AR152" i="1"/>
  <c r="AL152" i="1"/>
  <c r="AJ152" i="1"/>
  <c r="AD152" i="1"/>
  <c r="AB152" i="1"/>
  <c r="V152" i="1"/>
  <c r="T152" i="1"/>
  <c r="N152" i="1"/>
  <c r="L152" i="1"/>
  <c r="BB151" i="1"/>
  <c r="AZ151" i="1"/>
  <c r="AX151" i="1"/>
  <c r="AV151" i="1"/>
  <c r="AT151" i="1"/>
  <c r="AR151" i="1"/>
  <c r="AL151" i="1"/>
  <c r="AJ151" i="1"/>
  <c r="AD151" i="1"/>
  <c r="AB151" i="1"/>
  <c r="V151" i="1"/>
  <c r="T151" i="1"/>
  <c r="N151" i="1"/>
  <c r="L151" i="1"/>
  <c r="BB149" i="1"/>
  <c r="AZ149" i="1"/>
  <c r="AX149" i="1"/>
  <c r="AV149" i="1"/>
  <c r="AT149" i="1"/>
  <c r="AR149" i="1"/>
  <c r="AP149" i="1"/>
  <c r="AN149" i="1"/>
  <c r="AL149" i="1"/>
  <c r="AJ149" i="1"/>
  <c r="AH149" i="1"/>
  <c r="AF149" i="1"/>
  <c r="AD149" i="1"/>
  <c r="AB149" i="1"/>
  <c r="Z149" i="1"/>
  <c r="X149" i="1"/>
  <c r="V149" i="1"/>
  <c r="T149" i="1"/>
  <c r="R149" i="1"/>
  <c r="P149" i="1"/>
  <c r="N149" i="1"/>
  <c r="L149" i="1"/>
  <c r="J149" i="1"/>
  <c r="H149" i="1"/>
  <c r="BB148" i="1"/>
  <c r="AZ148" i="1"/>
  <c r="AX148" i="1"/>
  <c r="AV148" i="1"/>
  <c r="AT148" i="1"/>
  <c r="AR148" i="1"/>
  <c r="AL148" i="1"/>
  <c r="AJ148" i="1"/>
  <c r="AD148" i="1"/>
  <c r="AB148" i="1"/>
  <c r="V148" i="1"/>
  <c r="T148" i="1"/>
  <c r="N148" i="1"/>
  <c r="L148" i="1"/>
  <c r="BB147" i="1"/>
  <c r="AZ147" i="1"/>
  <c r="AX147" i="1"/>
  <c r="AV147" i="1"/>
  <c r="AT147" i="1"/>
  <c r="AR147" i="1"/>
  <c r="AL147" i="1"/>
  <c r="AJ147" i="1"/>
  <c r="AD147" i="1"/>
  <c r="AB147" i="1"/>
  <c r="V147" i="1"/>
  <c r="T147" i="1"/>
  <c r="N147" i="1"/>
  <c r="L147" i="1"/>
  <c r="BB146" i="1"/>
  <c r="AZ146" i="1"/>
  <c r="AX146" i="1"/>
  <c r="AV146" i="1"/>
  <c r="AT146" i="1"/>
  <c r="AR146" i="1"/>
  <c r="AL146" i="1"/>
  <c r="AJ146" i="1"/>
  <c r="AD146" i="1"/>
  <c r="AB146" i="1"/>
  <c r="V146" i="1"/>
  <c r="T146" i="1"/>
  <c r="N146" i="1"/>
  <c r="L146" i="1"/>
  <c r="AV145" i="1"/>
  <c r="BB144" i="1"/>
  <c r="AZ144" i="1"/>
  <c r="AX144" i="1"/>
  <c r="AV144" i="1"/>
  <c r="AT144" i="1"/>
  <c r="AR144" i="1"/>
  <c r="AL144" i="1"/>
  <c r="AJ144" i="1"/>
  <c r="AD144" i="1"/>
  <c r="AB144" i="1"/>
  <c r="V144" i="1"/>
  <c r="T144" i="1"/>
  <c r="N144" i="1"/>
  <c r="L144" i="1"/>
  <c r="BB143" i="1"/>
  <c r="AZ143" i="1"/>
  <c r="AX143" i="1"/>
  <c r="AV143" i="1"/>
  <c r="AT143" i="1"/>
  <c r="AR143" i="1"/>
  <c r="AL143" i="1"/>
  <c r="AJ143" i="1"/>
  <c r="AD143" i="1"/>
  <c r="AB143" i="1"/>
  <c r="V143" i="1"/>
  <c r="T143" i="1"/>
  <c r="N143" i="1"/>
  <c r="L143" i="1"/>
  <c r="BB141" i="1"/>
  <c r="AZ141" i="1"/>
  <c r="AX141" i="1"/>
  <c r="AV141" i="1"/>
  <c r="AT141" i="1"/>
  <c r="AR141" i="1"/>
  <c r="AP141" i="1"/>
  <c r="AN141" i="1"/>
  <c r="AL141" i="1"/>
  <c r="AJ141" i="1"/>
  <c r="AH141" i="1"/>
  <c r="AF141" i="1"/>
  <c r="AD141" i="1"/>
  <c r="AB141" i="1"/>
  <c r="Z141" i="1"/>
  <c r="X141" i="1"/>
  <c r="V141" i="1"/>
  <c r="T141" i="1"/>
  <c r="R141" i="1"/>
  <c r="P141" i="1"/>
  <c r="N141" i="1"/>
  <c r="L141" i="1"/>
  <c r="J141" i="1"/>
  <c r="H141" i="1"/>
  <c r="BB140" i="1"/>
  <c r="AZ140" i="1"/>
  <c r="AX140" i="1"/>
  <c r="AV140" i="1"/>
  <c r="AT140" i="1"/>
  <c r="AR140" i="1"/>
  <c r="AL140" i="1"/>
  <c r="AJ140" i="1"/>
  <c r="AD140" i="1"/>
  <c r="AB140" i="1"/>
  <c r="V140" i="1"/>
  <c r="T140" i="1"/>
  <c r="N140" i="1"/>
  <c r="L140" i="1"/>
  <c r="AV139" i="1"/>
  <c r="AV138" i="1"/>
  <c r="BB137" i="1"/>
  <c r="AZ137" i="1"/>
  <c r="AX137" i="1"/>
  <c r="AV137" i="1"/>
  <c r="AT137" i="1"/>
  <c r="AR137" i="1"/>
  <c r="AL137" i="1"/>
  <c r="AJ137" i="1"/>
  <c r="AD137" i="1"/>
  <c r="AB137" i="1"/>
  <c r="V137" i="1"/>
  <c r="T137" i="1"/>
  <c r="N137" i="1"/>
  <c r="L137" i="1"/>
  <c r="BB136" i="1"/>
  <c r="AZ136" i="1"/>
  <c r="AX136" i="1"/>
  <c r="AV136" i="1"/>
  <c r="AT136" i="1"/>
  <c r="AR136" i="1"/>
  <c r="AL136" i="1"/>
  <c r="AJ136" i="1"/>
  <c r="AD136" i="1"/>
  <c r="AB136" i="1"/>
  <c r="V136" i="1"/>
  <c r="T136" i="1"/>
  <c r="N136" i="1"/>
  <c r="L136" i="1"/>
  <c r="BB135" i="1"/>
  <c r="AZ135" i="1"/>
  <c r="AX135" i="1"/>
  <c r="AV135" i="1"/>
  <c r="AT135" i="1"/>
  <c r="AR135" i="1"/>
  <c r="AL135" i="1"/>
  <c r="AJ135" i="1"/>
  <c r="AD135" i="1"/>
  <c r="AB135" i="1"/>
  <c r="V135" i="1"/>
  <c r="T135" i="1"/>
  <c r="N135" i="1"/>
  <c r="L135" i="1"/>
  <c r="BB134" i="1"/>
  <c r="AZ134" i="1"/>
  <c r="AX134" i="1"/>
  <c r="AV134" i="1"/>
  <c r="AT134" i="1"/>
  <c r="AR134" i="1"/>
  <c r="AL134" i="1"/>
  <c r="AJ134" i="1"/>
  <c r="AD134" i="1"/>
  <c r="AB134" i="1"/>
  <c r="V134" i="1"/>
  <c r="T134" i="1"/>
  <c r="N134" i="1"/>
  <c r="L134" i="1"/>
  <c r="AV133" i="1"/>
  <c r="BB132" i="1"/>
  <c r="AZ132" i="1"/>
  <c r="AX132" i="1"/>
  <c r="AV132" i="1"/>
  <c r="AT132" i="1"/>
  <c r="AR132" i="1"/>
  <c r="AL132" i="1"/>
  <c r="AJ132" i="1"/>
  <c r="AD132" i="1"/>
  <c r="AB132" i="1"/>
  <c r="V132" i="1"/>
  <c r="T132" i="1"/>
  <c r="N132" i="1"/>
  <c r="L132" i="1"/>
  <c r="BB131" i="1"/>
  <c r="AZ131" i="1"/>
  <c r="AX131" i="1"/>
  <c r="AV131" i="1"/>
  <c r="AT131" i="1"/>
  <c r="AR131" i="1"/>
  <c r="AL131" i="1"/>
  <c r="AJ131" i="1"/>
  <c r="AD131" i="1"/>
  <c r="AB131" i="1"/>
  <c r="V131" i="1"/>
  <c r="T131" i="1"/>
  <c r="N131" i="1"/>
  <c r="L131" i="1"/>
  <c r="AV130" i="1"/>
  <c r="BB129" i="1"/>
  <c r="AZ129" i="1"/>
  <c r="AX129" i="1"/>
  <c r="AV129" i="1"/>
  <c r="AT129" i="1"/>
  <c r="AR129" i="1"/>
  <c r="AL129" i="1"/>
  <c r="AJ129" i="1"/>
  <c r="AD129" i="1"/>
  <c r="AB129" i="1"/>
  <c r="V129" i="1"/>
  <c r="T129" i="1"/>
  <c r="N129" i="1"/>
  <c r="L129" i="1"/>
  <c r="BB128" i="1"/>
  <c r="AZ128" i="1"/>
  <c r="AX128" i="1"/>
  <c r="AV128" i="1"/>
  <c r="AT128" i="1"/>
  <c r="AR128" i="1"/>
  <c r="AL128" i="1"/>
  <c r="AJ128" i="1"/>
  <c r="AD128" i="1"/>
  <c r="AB128" i="1"/>
  <c r="V128" i="1"/>
  <c r="T128" i="1"/>
  <c r="N128" i="1"/>
  <c r="L128" i="1"/>
  <c r="BB126" i="1"/>
  <c r="AZ126" i="1"/>
  <c r="AX126" i="1"/>
  <c r="AV126" i="1"/>
  <c r="AT126" i="1"/>
  <c r="AR126" i="1"/>
  <c r="AP126" i="1"/>
  <c r="AN126" i="1"/>
  <c r="AL126" i="1"/>
  <c r="AJ126" i="1"/>
  <c r="AH126" i="1"/>
  <c r="AF126" i="1"/>
  <c r="AD126" i="1"/>
  <c r="AB126" i="1"/>
  <c r="Z126" i="1"/>
  <c r="X126" i="1"/>
  <c r="V126" i="1"/>
  <c r="T126" i="1"/>
  <c r="R126" i="1"/>
  <c r="P126" i="1"/>
  <c r="N126" i="1"/>
  <c r="L126" i="1"/>
  <c r="J126" i="1"/>
  <c r="H126" i="1"/>
  <c r="BB125" i="1"/>
  <c r="AZ125" i="1"/>
  <c r="AX125" i="1"/>
  <c r="AV125" i="1"/>
  <c r="AT125" i="1"/>
  <c r="AR125" i="1"/>
  <c r="AL125" i="1"/>
  <c r="AJ125" i="1"/>
  <c r="AD125" i="1"/>
  <c r="AB125" i="1"/>
  <c r="V125" i="1"/>
  <c r="T125" i="1"/>
  <c r="N125" i="1"/>
  <c r="L125" i="1"/>
  <c r="AV124" i="1"/>
  <c r="BB123" i="1"/>
  <c r="AZ123" i="1"/>
  <c r="AX123" i="1"/>
  <c r="AV123" i="1"/>
  <c r="AT123" i="1"/>
  <c r="AR123" i="1"/>
  <c r="AL123" i="1"/>
  <c r="AJ123" i="1"/>
  <c r="AD123" i="1"/>
  <c r="AB123" i="1"/>
  <c r="V123" i="1"/>
  <c r="T123" i="1"/>
  <c r="N123" i="1"/>
  <c r="L123" i="1"/>
  <c r="BB121" i="1"/>
  <c r="AZ121" i="1"/>
  <c r="AX121" i="1"/>
  <c r="AV121" i="1"/>
  <c r="AT121" i="1"/>
  <c r="AR121" i="1"/>
  <c r="AP121" i="1"/>
  <c r="AN121" i="1"/>
  <c r="AL121" i="1"/>
  <c r="AJ121" i="1"/>
  <c r="AH121" i="1"/>
  <c r="AF121" i="1"/>
  <c r="AD121" i="1"/>
  <c r="AB121" i="1"/>
  <c r="Z121" i="1"/>
  <c r="X121" i="1"/>
  <c r="V121" i="1"/>
  <c r="T121" i="1"/>
  <c r="R121" i="1"/>
  <c r="P121" i="1"/>
  <c r="N121" i="1"/>
  <c r="L121" i="1"/>
  <c r="J121" i="1"/>
  <c r="H121" i="1"/>
  <c r="BB120" i="1"/>
  <c r="AZ120" i="1"/>
  <c r="AX120" i="1"/>
  <c r="AV120" i="1"/>
  <c r="AT120" i="1"/>
  <c r="AR120" i="1"/>
  <c r="AL120" i="1"/>
  <c r="AJ120" i="1"/>
  <c r="AD120" i="1"/>
  <c r="AB120" i="1"/>
  <c r="V120" i="1"/>
  <c r="T120" i="1"/>
  <c r="N120" i="1"/>
  <c r="L120" i="1"/>
  <c r="AV119" i="1"/>
  <c r="BB118" i="1"/>
  <c r="AZ118" i="1"/>
  <c r="AX118" i="1"/>
  <c r="AV118" i="1"/>
  <c r="AT118" i="1"/>
  <c r="AR118" i="1"/>
  <c r="AL118" i="1"/>
  <c r="AJ118" i="1"/>
  <c r="AD118" i="1"/>
  <c r="AB118" i="1"/>
  <c r="V118" i="1"/>
  <c r="T118" i="1"/>
  <c r="N118" i="1"/>
  <c r="L118" i="1"/>
  <c r="BB116" i="1"/>
  <c r="AZ116" i="1"/>
  <c r="AX116" i="1"/>
  <c r="AV116" i="1"/>
  <c r="AT116" i="1"/>
  <c r="AR116" i="1"/>
  <c r="AP116" i="1"/>
  <c r="AN116" i="1"/>
  <c r="AL116" i="1"/>
  <c r="AJ116" i="1"/>
  <c r="AH116" i="1"/>
  <c r="AF116" i="1"/>
  <c r="AD116" i="1"/>
  <c r="AB116" i="1"/>
  <c r="Z116" i="1"/>
  <c r="X116" i="1"/>
  <c r="V116" i="1"/>
  <c r="T116" i="1"/>
  <c r="R116" i="1"/>
  <c r="P116" i="1"/>
  <c r="N116" i="1"/>
  <c r="L116" i="1"/>
  <c r="J116" i="1"/>
  <c r="H116" i="1"/>
  <c r="BB115" i="1"/>
  <c r="AZ115" i="1"/>
  <c r="AX115" i="1"/>
  <c r="AV115" i="1"/>
  <c r="AT115" i="1"/>
  <c r="AR115" i="1"/>
  <c r="AL115" i="1"/>
  <c r="AJ115" i="1"/>
  <c r="AD115" i="1"/>
  <c r="AB115" i="1"/>
  <c r="V115" i="1"/>
  <c r="T115" i="1"/>
  <c r="N115" i="1"/>
  <c r="L115" i="1"/>
  <c r="BB114" i="1"/>
  <c r="AZ114" i="1"/>
  <c r="AX114" i="1"/>
  <c r="AV114" i="1"/>
  <c r="AT114" i="1"/>
  <c r="AR114" i="1"/>
  <c r="AL114" i="1"/>
  <c r="AJ114" i="1"/>
  <c r="AD114" i="1"/>
  <c r="AB114" i="1"/>
  <c r="V114" i="1"/>
  <c r="T114" i="1"/>
  <c r="N114" i="1"/>
  <c r="L114" i="1"/>
  <c r="BB113" i="1"/>
  <c r="AZ113" i="1"/>
  <c r="AX113" i="1"/>
  <c r="AV113" i="1"/>
  <c r="AT113" i="1"/>
  <c r="AR113" i="1"/>
  <c r="AL113" i="1"/>
  <c r="AJ113" i="1"/>
  <c r="AD113" i="1"/>
  <c r="AB113" i="1"/>
  <c r="V113" i="1"/>
  <c r="T113" i="1"/>
  <c r="N113" i="1"/>
  <c r="L113" i="1"/>
  <c r="BB111" i="1"/>
  <c r="AZ111" i="1"/>
  <c r="AX111" i="1"/>
  <c r="AV111" i="1"/>
  <c r="AT111" i="1"/>
  <c r="AR111" i="1"/>
  <c r="AP111" i="1"/>
  <c r="AN111" i="1"/>
  <c r="AL111" i="1"/>
  <c r="AJ111" i="1"/>
  <c r="AH111" i="1"/>
  <c r="AF111" i="1"/>
  <c r="AD111" i="1"/>
  <c r="AB111" i="1"/>
  <c r="Z111" i="1"/>
  <c r="X111" i="1"/>
  <c r="V111" i="1"/>
  <c r="T111" i="1"/>
  <c r="R111" i="1"/>
  <c r="P111" i="1"/>
  <c r="N111" i="1"/>
  <c r="L111" i="1"/>
  <c r="J111" i="1"/>
  <c r="H111" i="1"/>
  <c r="BB110" i="1"/>
  <c r="AZ110" i="1"/>
  <c r="AX110" i="1"/>
  <c r="AV110" i="1"/>
  <c r="AT110" i="1"/>
  <c r="AR110" i="1"/>
  <c r="AL110" i="1"/>
  <c r="AJ110" i="1"/>
  <c r="AD110" i="1"/>
  <c r="AB110" i="1"/>
  <c r="V110" i="1"/>
  <c r="T110" i="1"/>
  <c r="N110" i="1"/>
  <c r="L110" i="1"/>
  <c r="BB109" i="1"/>
  <c r="AZ109" i="1"/>
  <c r="AX109" i="1"/>
  <c r="AV109" i="1"/>
  <c r="AT109" i="1"/>
  <c r="AR109" i="1"/>
  <c r="AL109" i="1"/>
  <c r="AJ109" i="1"/>
  <c r="AD109" i="1"/>
  <c r="AB109" i="1"/>
  <c r="V109" i="1"/>
  <c r="T109" i="1"/>
  <c r="N109" i="1"/>
  <c r="L109" i="1"/>
  <c r="BB107" i="1"/>
  <c r="AZ107" i="1"/>
  <c r="AX107" i="1"/>
  <c r="AV107" i="1"/>
  <c r="AT107" i="1"/>
  <c r="AR107" i="1"/>
  <c r="AL107" i="1"/>
  <c r="AJ107" i="1"/>
  <c r="AD107" i="1"/>
  <c r="AB107" i="1"/>
  <c r="V107" i="1"/>
  <c r="T107" i="1"/>
  <c r="N107" i="1"/>
  <c r="L107" i="1"/>
  <c r="BB106" i="1"/>
  <c r="AZ106" i="1"/>
  <c r="AX106" i="1"/>
  <c r="AV106" i="1"/>
  <c r="AT106" i="1"/>
  <c r="AR106" i="1"/>
  <c r="AP106" i="1"/>
  <c r="AN106" i="1"/>
  <c r="AL106" i="1"/>
  <c r="AJ106" i="1"/>
  <c r="AH106" i="1"/>
  <c r="AF106" i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BB105" i="1"/>
  <c r="AZ105" i="1"/>
  <c r="AX105" i="1"/>
  <c r="AV105" i="1"/>
  <c r="AT105" i="1"/>
  <c r="AR105" i="1"/>
  <c r="AL105" i="1"/>
  <c r="AJ105" i="1"/>
  <c r="AD105" i="1"/>
  <c r="AB105" i="1"/>
  <c r="V105" i="1"/>
  <c r="T105" i="1"/>
  <c r="N105" i="1"/>
  <c r="L105" i="1"/>
  <c r="AV104" i="1"/>
  <c r="AV103" i="1"/>
  <c r="BB102" i="1"/>
  <c r="AZ102" i="1"/>
  <c r="AX102" i="1"/>
  <c r="AV102" i="1"/>
  <c r="AT102" i="1"/>
  <c r="AR102" i="1"/>
  <c r="AL102" i="1"/>
  <c r="AJ102" i="1"/>
  <c r="AD102" i="1"/>
  <c r="AB102" i="1"/>
  <c r="V102" i="1"/>
  <c r="T102" i="1"/>
  <c r="N102" i="1"/>
  <c r="L102" i="1"/>
  <c r="BB101" i="1"/>
  <c r="AZ101" i="1"/>
  <c r="AX101" i="1"/>
  <c r="AV101" i="1"/>
  <c r="AT101" i="1"/>
  <c r="AR101" i="1"/>
  <c r="AL101" i="1"/>
  <c r="AJ101" i="1"/>
  <c r="AD101" i="1"/>
  <c r="AB101" i="1"/>
  <c r="V101" i="1"/>
  <c r="T101" i="1"/>
  <c r="N101" i="1"/>
  <c r="L101" i="1"/>
  <c r="AV100" i="1"/>
  <c r="BB99" i="1"/>
  <c r="AZ99" i="1"/>
  <c r="AX99" i="1"/>
  <c r="AV99" i="1"/>
  <c r="AT99" i="1"/>
  <c r="AR99" i="1"/>
  <c r="AL99" i="1"/>
  <c r="AJ99" i="1"/>
  <c r="AD99" i="1"/>
  <c r="AB99" i="1"/>
  <c r="V99" i="1"/>
  <c r="T99" i="1"/>
  <c r="N99" i="1"/>
  <c r="L99" i="1"/>
  <c r="BB98" i="1"/>
  <c r="AZ98" i="1"/>
  <c r="AX98" i="1"/>
  <c r="AV98" i="1"/>
  <c r="AT98" i="1"/>
  <c r="AR98" i="1"/>
  <c r="AL98" i="1"/>
  <c r="AJ98" i="1"/>
  <c r="AD98" i="1"/>
  <c r="AB98" i="1"/>
  <c r="V98" i="1"/>
  <c r="T98" i="1"/>
  <c r="N98" i="1"/>
  <c r="L98" i="1"/>
  <c r="BB97" i="1"/>
  <c r="AZ97" i="1"/>
  <c r="AX97" i="1"/>
  <c r="AV97" i="1"/>
  <c r="AT97" i="1"/>
  <c r="AR97" i="1"/>
  <c r="AL97" i="1"/>
  <c r="AJ97" i="1"/>
  <c r="AD97" i="1"/>
  <c r="AB97" i="1"/>
  <c r="V97" i="1"/>
  <c r="T97" i="1"/>
  <c r="N97" i="1"/>
  <c r="L97" i="1"/>
  <c r="AV96" i="1"/>
  <c r="BB94" i="1"/>
  <c r="AZ94" i="1"/>
  <c r="AX94" i="1"/>
  <c r="AV94" i="1"/>
  <c r="AT94" i="1"/>
  <c r="AR94" i="1"/>
  <c r="AP94" i="1"/>
  <c r="AN94" i="1"/>
  <c r="AL94" i="1"/>
  <c r="AJ94" i="1"/>
  <c r="AH94" i="1"/>
  <c r="AF94" i="1"/>
  <c r="AD94" i="1"/>
  <c r="AB94" i="1"/>
  <c r="Z94" i="1"/>
  <c r="X94" i="1"/>
  <c r="V94" i="1"/>
  <c r="T94" i="1"/>
  <c r="R94" i="1"/>
  <c r="P94" i="1"/>
  <c r="N94" i="1"/>
  <c r="L94" i="1"/>
  <c r="J94" i="1"/>
  <c r="H94" i="1"/>
  <c r="BB93" i="1"/>
  <c r="AZ93" i="1"/>
  <c r="AX93" i="1"/>
  <c r="AV93" i="1"/>
  <c r="AT93" i="1"/>
  <c r="AR93" i="1"/>
  <c r="AL93" i="1"/>
  <c r="AJ93" i="1"/>
  <c r="AD93" i="1"/>
  <c r="AB93" i="1"/>
  <c r="V93" i="1"/>
  <c r="T93" i="1"/>
  <c r="N93" i="1"/>
  <c r="L93" i="1"/>
  <c r="BB92" i="1"/>
  <c r="AZ92" i="1"/>
  <c r="AX92" i="1"/>
  <c r="AV92" i="1"/>
  <c r="AT92" i="1"/>
  <c r="AR92" i="1"/>
  <c r="AL92" i="1"/>
  <c r="AJ92" i="1"/>
  <c r="AD92" i="1"/>
  <c r="AB92" i="1"/>
  <c r="V92" i="1"/>
  <c r="T92" i="1"/>
  <c r="N92" i="1"/>
  <c r="L92" i="1"/>
  <c r="BB90" i="1"/>
  <c r="AZ90" i="1"/>
  <c r="AX90" i="1"/>
  <c r="AV90" i="1"/>
  <c r="AT90" i="1"/>
  <c r="AR90" i="1"/>
  <c r="AP90" i="1"/>
  <c r="AN90" i="1"/>
  <c r="AL90" i="1"/>
  <c r="AJ90" i="1"/>
  <c r="AH90" i="1"/>
  <c r="AF90" i="1"/>
  <c r="AD90" i="1"/>
  <c r="AB90" i="1"/>
  <c r="Z90" i="1"/>
  <c r="X90" i="1"/>
  <c r="V90" i="1"/>
  <c r="T90" i="1"/>
  <c r="R90" i="1"/>
  <c r="P90" i="1"/>
  <c r="N90" i="1"/>
  <c r="L90" i="1"/>
  <c r="J90" i="1"/>
  <c r="H90" i="1"/>
  <c r="BB89" i="1"/>
  <c r="AZ89" i="1"/>
  <c r="AX89" i="1"/>
  <c r="AV89" i="1"/>
  <c r="AT89" i="1"/>
  <c r="AR89" i="1"/>
  <c r="AL89" i="1"/>
  <c r="AJ89" i="1"/>
  <c r="AD89" i="1"/>
  <c r="AB89" i="1"/>
  <c r="V89" i="1"/>
  <c r="T89" i="1"/>
  <c r="N89" i="1"/>
  <c r="L89" i="1"/>
  <c r="AV88" i="1"/>
  <c r="BB86" i="1"/>
  <c r="AZ86" i="1"/>
  <c r="AX86" i="1"/>
  <c r="AV86" i="1"/>
  <c r="AT86" i="1"/>
  <c r="AR86" i="1"/>
  <c r="AP86" i="1"/>
  <c r="AN86" i="1"/>
  <c r="AL86" i="1"/>
  <c r="AJ86" i="1"/>
  <c r="AH86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BB85" i="1"/>
  <c r="AZ85" i="1"/>
  <c r="AX85" i="1"/>
  <c r="AV85" i="1"/>
  <c r="AT85" i="1"/>
  <c r="AR85" i="1"/>
  <c r="AL85" i="1"/>
  <c r="AJ85" i="1"/>
  <c r="AD85" i="1"/>
  <c r="AB85" i="1"/>
  <c r="V85" i="1"/>
  <c r="T85" i="1"/>
  <c r="N85" i="1"/>
  <c r="L85" i="1"/>
  <c r="AV84" i="1"/>
  <c r="AV83" i="1"/>
  <c r="BB81" i="1"/>
  <c r="AZ81" i="1"/>
  <c r="AX81" i="1"/>
  <c r="AV81" i="1"/>
  <c r="AT81" i="1"/>
  <c r="AR81" i="1"/>
  <c r="AL81" i="1"/>
  <c r="AJ81" i="1"/>
  <c r="AD81" i="1"/>
  <c r="AB81" i="1"/>
  <c r="V81" i="1"/>
  <c r="T81" i="1"/>
  <c r="N81" i="1"/>
  <c r="L81" i="1"/>
  <c r="AV80" i="1"/>
  <c r="AN80" i="1"/>
  <c r="AF80" i="1"/>
  <c r="X80" i="1"/>
  <c r="P80" i="1"/>
  <c r="H80" i="1"/>
  <c r="AV79" i="1"/>
  <c r="BB77" i="1"/>
  <c r="AZ77" i="1"/>
  <c r="AX77" i="1"/>
  <c r="AV77" i="1"/>
  <c r="AT77" i="1"/>
  <c r="AR77" i="1"/>
  <c r="AP77" i="1"/>
  <c r="AN77" i="1"/>
  <c r="AL77" i="1"/>
  <c r="AJ77" i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BB76" i="1"/>
  <c r="AZ76" i="1"/>
  <c r="AX76" i="1"/>
  <c r="AV76" i="1"/>
  <c r="AT76" i="1"/>
  <c r="AR76" i="1"/>
  <c r="AL76" i="1"/>
  <c r="AJ76" i="1"/>
  <c r="AD76" i="1"/>
  <c r="AB76" i="1"/>
  <c r="V76" i="1"/>
  <c r="T76" i="1"/>
  <c r="N76" i="1"/>
  <c r="L76" i="1"/>
  <c r="AV75" i="1"/>
  <c r="BB73" i="1"/>
  <c r="AZ73" i="1"/>
  <c r="AX73" i="1"/>
  <c r="AV73" i="1"/>
  <c r="AT73" i="1"/>
  <c r="AR73" i="1"/>
  <c r="AP73" i="1"/>
  <c r="AN73" i="1"/>
  <c r="AL73" i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BB72" i="1"/>
  <c r="AZ72" i="1"/>
  <c r="AX72" i="1"/>
  <c r="AV72" i="1"/>
  <c r="AT72" i="1"/>
  <c r="AR72" i="1"/>
  <c r="AL72" i="1"/>
  <c r="AJ72" i="1"/>
  <c r="AD72" i="1"/>
  <c r="AB72" i="1"/>
  <c r="V72" i="1"/>
  <c r="T72" i="1"/>
  <c r="N72" i="1"/>
  <c r="L72" i="1"/>
  <c r="BB71" i="1"/>
  <c r="AZ71" i="1"/>
  <c r="AX71" i="1"/>
  <c r="AV71" i="1"/>
  <c r="AT71" i="1"/>
  <c r="AR71" i="1"/>
  <c r="AL71" i="1"/>
  <c r="AJ71" i="1"/>
  <c r="AD71" i="1"/>
  <c r="AB71" i="1"/>
  <c r="V71" i="1"/>
  <c r="T71" i="1"/>
  <c r="N71" i="1"/>
  <c r="L71" i="1"/>
  <c r="AV70" i="1"/>
  <c r="AV69" i="1"/>
  <c r="AV68" i="1"/>
  <c r="BB66" i="1"/>
  <c r="AZ66" i="1"/>
  <c r="AX66" i="1"/>
  <c r="AV66" i="1"/>
  <c r="AT66" i="1"/>
  <c r="AR66" i="1"/>
  <c r="AP66" i="1"/>
  <c r="AN66" i="1"/>
  <c r="AL66" i="1"/>
  <c r="AJ66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BB65" i="1"/>
  <c r="AZ65" i="1"/>
  <c r="AX65" i="1"/>
  <c r="AV65" i="1"/>
  <c r="AT65" i="1"/>
  <c r="AR65" i="1"/>
  <c r="AL65" i="1"/>
  <c r="AJ65" i="1"/>
  <c r="AD65" i="1"/>
  <c r="AB65" i="1"/>
  <c r="V65" i="1"/>
  <c r="T65" i="1"/>
  <c r="N65" i="1"/>
  <c r="L65" i="1"/>
  <c r="AV64" i="1"/>
  <c r="AV63" i="1"/>
  <c r="AV62" i="1"/>
  <c r="BB61" i="1"/>
  <c r="AZ61" i="1"/>
  <c r="AX61" i="1"/>
  <c r="AV61" i="1"/>
  <c r="AT61" i="1"/>
  <c r="AR61" i="1"/>
  <c r="AL61" i="1"/>
  <c r="AJ61" i="1"/>
  <c r="AD61" i="1"/>
  <c r="AB61" i="1"/>
  <c r="V61" i="1"/>
  <c r="T61" i="1"/>
  <c r="N61" i="1"/>
  <c r="L61" i="1"/>
  <c r="AV60" i="1"/>
  <c r="AV59" i="1"/>
  <c r="BB58" i="1"/>
  <c r="AZ58" i="1"/>
  <c r="AX58" i="1"/>
  <c r="AV58" i="1"/>
  <c r="AT58" i="1"/>
  <c r="AR58" i="1"/>
  <c r="AL58" i="1"/>
  <c r="AJ58" i="1"/>
  <c r="AD58" i="1"/>
  <c r="AB58" i="1"/>
  <c r="V58" i="1"/>
  <c r="T58" i="1"/>
  <c r="N58" i="1"/>
  <c r="L58" i="1"/>
  <c r="BB57" i="1"/>
  <c r="AZ57" i="1"/>
  <c r="AX57" i="1"/>
  <c r="AV57" i="1"/>
  <c r="AT57" i="1"/>
  <c r="AR57" i="1"/>
  <c r="AL57" i="1"/>
  <c r="AJ57" i="1"/>
  <c r="AD57" i="1"/>
  <c r="AB57" i="1"/>
  <c r="V57" i="1"/>
  <c r="T57" i="1"/>
  <c r="N57" i="1"/>
  <c r="L57" i="1"/>
  <c r="BB56" i="1"/>
  <c r="AZ56" i="1"/>
  <c r="AX56" i="1"/>
  <c r="AV56" i="1"/>
  <c r="AT56" i="1"/>
  <c r="AR56" i="1"/>
  <c r="AL56" i="1"/>
  <c r="AJ56" i="1"/>
  <c r="AD56" i="1"/>
  <c r="AB56" i="1"/>
  <c r="V56" i="1"/>
  <c r="T56" i="1"/>
  <c r="N56" i="1"/>
  <c r="L56" i="1"/>
  <c r="BB55" i="1"/>
  <c r="AZ55" i="1"/>
  <c r="AX55" i="1"/>
  <c r="AV55" i="1"/>
  <c r="AT55" i="1"/>
  <c r="AR55" i="1"/>
  <c r="AL55" i="1"/>
  <c r="AJ55" i="1"/>
  <c r="AD55" i="1"/>
  <c r="AB55" i="1"/>
  <c r="V55" i="1"/>
  <c r="T55" i="1"/>
  <c r="N55" i="1"/>
  <c r="L55" i="1"/>
  <c r="BB54" i="1"/>
  <c r="AZ54" i="1"/>
  <c r="AX54" i="1"/>
  <c r="AV54" i="1"/>
  <c r="AT54" i="1"/>
  <c r="AR54" i="1"/>
  <c r="AL54" i="1"/>
  <c r="AJ54" i="1"/>
  <c r="AD54" i="1"/>
  <c r="AB54" i="1"/>
  <c r="V54" i="1"/>
  <c r="T54" i="1"/>
  <c r="N54" i="1"/>
  <c r="L54" i="1"/>
  <c r="AV53" i="1"/>
  <c r="AV52" i="1"/>
  <c r="BB51" i="1"/>
  <c r="AZ51" i="1"/>
  <c r="AX51" i="1"/>
  <c r="AV51" i="1"/>
  <c r="AT51" i="1"/>
  <c r="AR51" i="1"/>
  <c r="AL51" i="1"/>
  <c r="AJ51" i="1"/>
  <c r="AD51" i="1"/>
  <c r="AB51" i="1"/>
  <c r="V51" i="1"/>
  <c r="T51" i="1"/>
  <c r="N51" i="1"/>
  <c r="L51" i="1"/>
  <c r="BB50" i="1"/>
  <c r="AZ50" i="1"/>
  <c r="AX50" i="1"/>
  <c r="AV50" i="1"/>
  <c r="AT50" i="1"/>
  <c r="AR50" i="1"/>
  <c r="AL50" i="1"/>
  <c r="AJ50" i="1"/>
  <c r="AD50" i="1"/>
  <c r="AB50" i="1"/>
  <c r="V50" i="1"/>
  <c r="T50" i="1"/>
  <c r="N50" i="1"/>
  <c r="L50" i="1"/>
  <c r="BB46" i="1"/>
  <c r="AZ46" i="1"/>
  <c r="AX46" i="1"/>
  <c r="AV46" i="1"/>
  <c r="AT46" i="1"/>
  <c r="AR46" i="1"/>
  <c r="AP46" i="1"/>
  <c r="AN46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BB45" i="1"/>
  <c r="AZ45" i="1"/>
  <c r="AX45" i="1"/>
  <c r="AV45" i="1"/>
  <c r="AT45" i="1"/>
  <c r="AR45" i="1"/>
  <c r="AP45" i="1"/>
  <c r="AN45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BB44" i="1"/>
  <c r="AZ44" i="1"/>
  <c r="AX44" i="1"/>
  <c r="AV44" i="1"/>
  <c r="AT44" i="1"/>
  <c r="AR44" i="1"/>
  <c r="AL44" i="1"/>
  <c r="AJ44" i="1"/>
  <c r="AD44" i="1"/>
  <c r="AB44" i="1"/>
  <c r="V44" i="1"/>
  <c r="T44" i="1"/>
  <c r="N44" i="1"/>
  <c r="L44" i="1"/>
  <c r="AV43" i="1"/>
  <c r="AV42" i="1"/>
  <c r="AV41" i="1"/>
  <c r="AV40" i="1"/>
  <c r="AV39" i="1"/>
  <c r="AN39" i="1"/>
  <c r="AF39" i="1"/>
  <c r="X39" i="1"/>
  <c r="P39" i="1"/>
  <c r="H39" i="1"/>
  <c r="AV38" i="1"/>
  <c r="AV37" i="1"/>
  <c r="AN37" i="1"/>
  <c r="AF37" i="1"/>
  <c r="X37" i="1"/>
  <c r="P37" i="1"/>
  <c r="H37" i="1"/>
  <c r="AV36" i="1"/>
  <c r="AV35" i="1"/>
  <c r="AV32" i="1"/>
  <c r="BB30" i="1"/>
  <c r="AZ30" i="1"/>
  <c r="AX30" i="1"/>
  <c r="AV30" i="1"/>
  <c r="AT30" i="1"/>
  <c r="AR30" i="1"/>
  <c r="AL30" i="1"/>
  <c r="AJ30" i="1"/>
  <c r="AD30" i="1"/>
  <c r="AB30" i="1"/>
  <c r="V30" i="1"/>
  <c r="T30" i="1"/>
  <c r="N30" i="1"/>
  <c r="L30" i="1"/>
  <c r="BB29" i="1"/>
  <c r="AZ29" i="1"/>
  <c r="AX29" i="1"/>
  <c r="AV29" i="1"/>
  <c r="AT29" i="1"/>
  <c r="AR29" i="1"/>
  <c r="AL29" i="1"/>
  <c r="AJ29" i="1"/>
  <c r="AD29" i="1"/>
  <c r="AB29" i="1"/>
  <c r="V29" i="1"/>
  <c r="T29" i="1"/>
  <c r="N29" i="1"/>
  <c r="L29" i="1"/>
  <c r="BB28" i="1"/>
  <c r="AZ28" i="1"/>
  <c r="AX28" i="1"/>
  <c r="AV28" i="1"/>
  <c r="AT28" i="1"/>
  <c r="AR28" i="1"/>
  <c r="AP28" i="1"/>
  <c r="AN28" i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BB27" i="1"/>
  <c r="AZ27" i="1"/>
  <c r="AX27" i="1"/>
  <c r="AV27" i="1"/>
  <c r="AT27" i="1"/>
  <c r="AR27" i="1"/>
  <c r="AL27" i="1"/>
  <c r="AJ27" i="1"/>
  <c r="AD27" i="1"/>
  <c r="AB27" i="1"/>
  <c r="V27" i="1"/>
  <c r="T27" i="1"/>
  <c r="N27" i="1"/>
  <c r="L27" i="1"/>
  <c r="AV26" i="1"/>
  <c r="AV25" i="1"/>
  <c r="AV23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BB21" i="1"/>
  <c r="AZ21" i="1"/>
  <c r="AX21" i="1"/>
  <c r="AV21" i="1"/>
  <c r="AT21" i="1"/>
  <c r="AR21" i="1"/>
  <c r="AL21" i="1"/>
  <c r="AJ21" i="1"/>
  <c r="AD21" i="1"/>
  <c r="AB21" i="1"/>
  <c r="V21" i="1"/>
  <c r="T21" i="1"/>
  <c r="N21" i="1"/>
  <c r="L21" i="1"/>
  <c r="BB20" i="1"/>
  <c r="AZ20" i="1"/>
  <c r="AX20" i="1"/>
  <c r="AV20" i="1"/>
  <c r="AT20" i="1"/>
  <c r="AR20" i="1"/>
  <c r="AL20" i="1"/>
  <c r="AJ20" i="1"/>
  <c r="AD20" i="1"/>
  <c r="AB20" i="1"/>
  <c r="V20" i="1"/>
  <c r="T20" i="1"/>
  <c r="N20" i="1"/>
  <c r="L20" i="1"/>
  <c r="BB19" i="1"/>
  <c r="AZ19" i="1"/>
  <c r="AX19" i="1"/>
  <c r="AV19" i="1"/>
  <c r="AT19" i="1"/>
  <c r="AR19" i="1"/>
  <c r="AL19" i="1"/>
  <c r="AJ19" i="1"/>
  <c r="AD19" i="1"/>
  <c r="AB19" i="1"/>
  <c r="V19" i="1"/>
  <c r="T19" i="1"/>
  <c r="N19" i="1"/>
  <c r="L19" i="1"/>
  <c r="BB18" i="1"/>
  <c r="AZ18" i="1"/>
  <c r="AX18" i="1"/>
  <c r="AV18" i="1"/>
  <c r="AT18" i="1"/>
  <c r="AR18" i="1"/>
  <c r="AL18" i="1"/>
  <c r="AJ18" i="1"/>
  <c r="AD18" i="1"/>
  <c r="AB18" i="1"/>
  <c r="V18" i="1"/>
  <c r="T18" i="1"/>
  <c r="N18" i="1"/>
  <c r="L18" i="1"/>
  <c r="AV17" i="1"/>
  <c r="AV16" i="1"/>
  <c r="BB15" i="1"/>
  <c r="AZ15" i="1"/>
  <c r="AX15" i="1"/>
  <c r="AV15" i="1"/>
  <c r="AT15" i="1"/>
  <c r="AR15" i="1"/>
  <c r="AL15" i="1"/>
  <c r="AJ15" i="1"/>
  <c r="AD15" i="1"/>
  <c r="AB15" i="1"/>
  <c r="V15" i="1"/>
  <c r="T15" i="1"/>
  <c r="N15" i="1"/>
  <c r="L15" i="1"/>
  <c r="BB14" i="1"/>
  <c r="AZ14" i="1"/>
  <c r="AX14" i="1"/>
  <c r="AV14" i="1"/>
  <c r="AT14" i="1"/>
  <c r="AR14" i="1"/>
  <c r="AL14" i="1"/>
  <c r="AJ14" i="1"/>
  <c r="AD14" i="1"/>
  <c r="AB14" i="1"/>
  <c r="V14" i="1"/>
  <c r="T14" i="1"/>
  <c r="N14" i="1"/>
  <c r="L14" i="1"/>
  <c r="BB13" i="1"/>
  <c r="AZ13" i="1"/>
  <c r="AX13" i="1"/>
  <c r="AV13" i="1"/>
  <c r="AT13" i="1"/>
  <c r="AR13" i="1"/>
  <c r="AL13" i="1"/>
  <c r="AJ13" i="1"/>
  <c r="AD13" i="1"/>
  <c r="AB13" i="1"/>
  <c r="V13" i="1"/>
  <c r="T13" i="1"/>
  <c r="N13" i="1"/>
  <c r="L13" i="1"/>
  <c r="BB12" i="1"/>
  <c r="AZ12" i="1"/>
  <c r="AX12" i="1"/>
  <c r="AV12" i="1"/>
  <c r="AT12" i="1"/>
  <c r="AR12" i="1"/>
  <c r="AL12" i="1"/>
  <c r="AJ12" i="1"/>
  <c r="AD12" i="1"/>
  <c r="AB12" i="1"/>
  <c r="V12" i="1"/>
  <c r="T12" i="1"/>
  <c r="N12" i="1"/>
  <c r="L12" i="1"/>
  <c r="AV11" i="1"/>
  <c r="AV10" i="1"/>
  <c r="BB9" i="1"/>
  <c r="AZ9" i="1"/>
  <c r="AX9" i="1"/>
  <c r="AV9" i="1"/>
  <c r="AT9" i="1"/>
  <c r="AR9" i="1"/>
  <c r="AL9" i="1"/>
  <c r="AJ9" i="1"/>
  <c r="AD9" i="1"/>
  <c r="AB9" i="1"/>
  <c r="V9" i="1"/>
  <c r="T9" i="1"/>
  <c r="N9" i="1"/>
  <c r="L9" i="1"/>
  <c r="BB8" i="1"/>
  <c r="AZ8" i="1"/>
  <c r="AX8" i="1"/>
  <c r="AV8" i="1"/>
  <c r="AT8" i="1"/>
  <c r="AR8" i="1"/>
  <c r="AL8" i="1"/>
  <c r="AJ8" i="1"/>
  <c r="AD8" i="1"/>
  <c r="AB8" i="1"/>
  <c r="V8" i="1"/>
  <c r="T8" i="1"/>
  <c r="N8" i="1"/>
  <c r="L8" i="1"/>
  <c r="BB7" i="1"/>
  <c r="AZ7" i="1"/>
  <c r="AX7" i="1"/>
  <c r="AV7" i="1"/>
  <c r="AT7" i="1"/>
  <c r="AR7" i="1"/>
  <c r="AL7" i="1"/>
  <c r="AJ7" i="1"/>
  <c r="AD7" i="1"/>
  <c r="AB7" i="1"/>
  <c r="V7" i="1"/>
  <c r="T7" i="1"/>
  <c r="N7" i="1"/>
  <c r="L7" i="1"/>
  <c r="AV6" i="1"/>
</calcChain>
</file>

<file path=xl/sharedStrings.xml><?xml version="1.0" encoding="utf-8"?>
<sst xmlns="http://schemas.openxmlformats.org/spreadsheetml/2006/main" count="204" uniqueCount="189">
  <si>
    <t>TOTAL</t>
  </si>
  <si>
    <t>Jul 19</t>
  </si>
  <si>
    <t>Budget</t>
  </si>
  <si>
    <t>$ Over Budget</t>
  </si>
  <si>
    <t>% of Budget</t>
  </si>
  <si>
    <t>Aug 19</t>
  </si>
  <si>
    <t>Sep 19</t>
  </si>
  <si>
    <t>Oct 19</t>
  </si>
  <si>
    <t>Nov 19</t>
  </si>
  <si>
    <t>Jul - Nov 19</t>
  </si>
  <si>
    <t>Ordinary Income/Expense</t>
  </si>
  <si>
    <t>Income</t>
  </si>
  <si>
    <t>110-R · General Operating</t>
  </si>
  <si>
    <t>3310000 · FEFP</t>
  </si>
  <si>
    <t>3310001 · Base Student Allocation</t>
  </si>
  <si>
    <t>3310002 · Discretionary Local Efforts</t>
  </si>
  <si>
    <t>3310005 · Supplemental Academic Instructi</t>
  </si>
  <si>
    <t>3310006 · ESE Guaranteed</t>
  </si>
  <si>
    <t>3310010 · Instructional Material</t>
  </si>
  <si>
    <t>3310014 · Digital Classroom</t>
  </si>
  <si>
    <t>3310214 · Mental Health</t>
  </si>
  <si>
    <t>3310216 · Reading Allocation</t>
  </si>
  <si>
    <t>3310217 · Safe Schools</t>
  </si>
  <si>
    <t>3310218 · Teacher Lead Revenue</t>
  </si>
  <si>
    <t>3334580 · School Recognition Funds</t>
  </si>
  <si>
    <t>3355215 · Class Size Reduction K-3</t>
  </si>
  <si>
    <t>3355216 · Class Size Reduction 4-8</t>
  </si>
  <si>
    <t>3418000 · Referendum Millage</t>
  </si>
  <si>
    <t>110-R · General Operating - Other</t>
  </si>
  <si>
    <t>Total 110-R · General Operating</t>
  </si>
  <si>
    <t>3363 · Best and Brightest</t>
  </si>
  <si>
    <t>3397000 · Capital Outlay</t>
  </si>
  <si>
    <t>3391 · Public Educ Cap Outlay (PECO)</t>
  </si>
  <si>
    <t>3392 · Capital Improvements</t>
  </si>
  <si>
    <t>3397000 · Capital Outlay - Other</t>
  </si>
  <si>
    <t>Total 3397000 · Capital Outlay</t>
  </si>
  <si>
    <t>3431000 · Interest</t>
  </si>
  <si>
    <t>3700000 · Miscellaneous Revenue</t>
  </si>
  <si>
    <t>891-R · Internal Revenue</t>
  </si>
  <si>
    <t>3482000 · Uniforms</t>
  </si>
  <si>
    <t>3495000 · Field Trips</t>
  </si>
  <si>
    <t>3811 · Day Trips</t>
  </si>
  <si>
    <t>38118 · Disney</t>
  </si>
  <si>
    <t>38146 · Holocaust Museum</t>
  </si>
  <si>
    <t>Total 3811 · Day Trips</t>
  </si>
  <si>
    <t>3495000 · Field Trips - Other</t>
  </si>
  <si>
    <t>Total 3495000 · Field Trips</t>
  </si>
  <si>
    <t>3496000 · Clubs</t>
  </si>
  <si>
    <t>3498000 · Donations</t>
  </si>
  <si>
    <t>3822000 · Performing Arts</t>
  </si>
  <si>
    <t>3910000 · Book Fair</t>
  </si>
  <si>
    <t>891-R · Internal Revenue - Other</t>
  </si>
  <si>
    <t>Total 891-R · Internal Revenue</t>
  </si>
  <si>
    <t>Total Income</t>
  </si>
  <si>
    <t>Expense</t>
  </si>
  <si>
    <t>110 · General Fund</t>
  </si>
  <si>
    <t>5100 · Instructional</t>
  </si>
  <si>
    <t>5100120 · Instruction K-3 - Salaries</t>
  </si>
  <si>
    <t>5100130 · Instruction 4-8 - Salaries</t>
  </si>
  <si>
    <t>5100160 · ESOL</t>
  </si>
  <si>
    <t>5100170 · School Recognition Expense</t>
  </si>
  <si>
    <t>5100210 · Retirement</t>
  </si>
  <si>
    <t>5100220 · Instructional FICA</t>
  </si>
  <si>
    <t>5100230 · Instructional Group Insurance</t>
  </si>
  <si>
    <t>5100240 · Instructional Worker Comp</t>
  </si>
  <si>
    <t>5100250 · Instructional Unemployment</t>
  </si>
  <si>
    <t>5100310 · Teacher Incentives</t>
  </si>
  <si>
    <t>5100320 · Insurance Student</t>
  </si>
  <si>
    <t>5100510 · Classroom Supplies</t>
  </si>
  <si>
    <t>5100520 · Textbooks</t>
  </si>
  <si>
    <t>5100530 · Lead Expenses</t>
  </si>
  <si>
    <t>5100730 · Dues and Scriptions</t>
  </si>
  <si>
    <t>5100 · Instructional - Other</t>
  </si>
  <si>
    <t>Total 5100 · Instructional</t>
  </si>
  <si>
    <t>5200 · ESE</t>
  </si>
  <si>
    <t>5200120 · ESE Instruction K-3 - Salaries</t>
  </si>
  <si>
    <t>5200130 · ESE Instruction 4-8 - Salaries</t>
  </si>
  <si>
    <t>5200220 · ESE FICA</t>
  </si>
  <si>
    <t>5200310 · ESE Purchase Services</t>
  </si>
  <si>
    <t>5200 · ESE - Other</t>
  </si>
  <si>
    <t>Total 5200 · ESE</t>
  </si>
  <si>
    <t>5600 · Software</t>
  </si>
  <si>
    <t>5600730 · Software Expense</t>
  </si>
  <si>
    <t>5600 · Software - Other</t>
  </si>
  <si>
    <t>Total 5600 · Software</t>
  </si>
  <si>
    <t>6100 · Pupil Personnel Services</t>
  </si>
  <si>
    <t>6100310 · Prof &amp; Technical Services</t>
  </si>
  <si>
    <t>Total 6100 · Pupil Personnel Services</t>
  </si>
  <si>
    <t>6300 · Instruction and Curriculum Deve</t>
  </si>
  <si>
    <t>6400 · Inst Staff Training Svcs</t>
  </si>
  <si>
    <t>6400330 · Conf, Conv, Meet -Pch Svcs</t>
  </si>
  <si>
    <t>6400390 · Prof Development-Pchd Svcs</t>
  </si>
  <si>
    <t>6400 · Inst Staff Training Svcs - Other</t>
  </si>
  <si>
    <t>Total 6400 · Inst Staff Training Svcs</t>
  </si>
  <si>
    <t>7100 · Board</t>
  </si>
  <si>
    <t>7100310 · Prof and Tech Board</t>
  </si>
  <si>
    <t>7100 · Board - Other</t>
  </si>
  <si>
    <t>Total 7100 · Board</t>
  </si>
  <si>
    <t>7200 · General Admin</t>
  </si>
  <si>
    <t>7200730 · District Adm Fee</t>
  </si>
  <si>
    <t>7200 · General Admin - Other</t>
  </si>
  <si>
    <t>Total 7200 · General Admin</t>
  </si>
  <si>
    <t>7300 · School Admin</t>
  </si>
  <si>
    <t>7300110 · Administrator - Salaries</t>
  </si>
  <si>
    <t>7300160 · Admin Support</t>
  </si>
  <si>
    <t>7300220 · Admin FICA</t>
  </si>
  <si>
    <t>7300310 · Marketing - Pchd Svcs</t>
  </si>
  <si>
    <t>7300330 · Travel</t>
  </si>
  <si>
    <t>7300360 · Rental Admin</t>
  </si>
  <si>
    <t>7300390 · Purchased Services</t>
  </si>
  <si>
    <t>7300510 · Office Supplies</t>
  </si>
  <si>
    <t>7300730 · Dues and Fees - Other Expenses</t>
  </si>
  <si>
    <t>7300 · School Admin - Other</t>
  </si>
  <si>
    <t>Total 7300 · School Admin</t>
  </si>
  <si>
    <t>7400 · Facilities Acq and Construction</t>
  </si>
  <si>
    <t>7500 · Fiscal Services</t>
  </si>
  <si>
    <t>7500310 · Prof and Tech</t>
  </si>
  <si>
    <t>7500 · Fiscal Services - Other</t>
  </si>
  <si>
    <t>Total 7500 · Fiscal Services</t>
  </si>
  <si>
    <t>7600 · Food Services</t>
  </si>
  <si>
    <t>7600160 · Food Services - Salaries</t>
  </si>
  <si>
    <t>7600220 · Food FICA</t>
  </si>
  <si>
    <t>7600 · Food Services - Other</t>
  </si>
  <si>
    <t>Total 7600 · Food Services</t>
  </si>
  <si>
    <t>7700 · Central Services</t>
  </si>
  <si>
    <t>7700370 · Postage</t>
  </si>
  <si>
    <t>7700641 · Computers Capitalized</t>
  </si>
  <si>
    <t>7700 · Central Services - Other</t>
  </si>
  <si>
    <t>Total 7700 · Central Services</t>
  </si>
  <si>
    <t>7800 · Pupil Transportation Services</t>
  </si>
  <si>
    <t>7800390 · Transportation</t>
  </si>
  <si>
    <t>7800461 · Fuel</t>
  </si>
  <si>
    <t>7800 · Pupil Transportation Services - Other</t>
  </si>
  <si>
    <t>Total 7800 · Pupil Transportation Services</t>
  </si>
  <si>
    <t>7900 · Operation of Plant</t>
  </si>
  <si>
    <t>7900160 · Maintenance of Plant - Salaries</t>
  </si>
  <si>
    <t>7900220 · FICA Ops</t>
  </si>
  <si>
    <t>7900240 · Workers Comp Ops</t>
  </si>
  <si>
    <t>7900320 · Insurance</t>
  </si>
  <si>
    <t>7900360 · Rent</t>
  </si>
  <si>
    <t>7900361 · Property Taxes</t>
  </si>
  <si>
    <t>7900370 · Communications</t>
  </si>
  <si>
    <t>7900380 · Public Utilities</t>
  </si>
  <si>
    <t>7900390 · Purchased Services Ops</t>
  </si>
  <si>
    <t>7900430 · Electricity</t>
  </si>
  <si>
    <t>7900510 · Supplies Ops</t>
  </si>
  <si>
    <t>7900730 · Dues and Fees</t>
  </si>
  <si>
    <t>7900 · Operation of Plant - Other</t>
  </si>
  <si>
    <t>Total 7900 · Operation of Plant</t>
  </si>
  <si>
    <t>8100 · Maintenance of Plant</t>
  </si>
  <si>
    <t>8100310 · Repairs Prof and Tech</t>
  </si>
  <si>
    <t>8100350 · Repairs &amp; Maintenance</t>
  </si>
  <si>
    <t>8100390 · Repairs Purchased Services</t>
  </si>
  <si>
    <t>8100510 · Repair Supplies</t>
  </si>
  <si>
    <t>8100642 · Improvements to Property Non</t>
  </si>
  <si>
    <t>8100 · Maintenance of Plant - Other</t>
  </si>
  <si>
    <t>Total 8100 · Maintenance of Plant</t>
  </si>
  <si>
    <t>8200000 · Technology Services</t>
  </si>
  <si>
    <t>8200160 · Technology Salary</t>
  </si>
  <si>
    <t>8200220 · Technology FICA</t>
  </si>
  <si>
    <t>8200510 · Technology Supplies</t>
  </si>
  <si>
    <t>8200000 · Technology Services - Other</t>
  </si>
  <si>
    <t>Total 8200000 · Technology Services</t>
  </si>
  <si>
    <t>9200 · Debt Services</t>
  </si>
  <si>
    <t>9200720 · Interest Expense</t>
  </si>
  <si>
    <t>9200 · Debt Services - Other</t>
  </si>
  <si>
    <t>Total 9200 · Debt Services</t>
  </si>
  <si>
    <t>Total 110 · General Fund</t>
  </si>
  <si>
    <t>5000 · Instruction</t>
  </si>
  <si>
    <t>0715000 · Instruction - Other Expenses</t>
  </si>
  <si>
    <t>0715003 · Student Awards/Incentives</t>
  </si>
  <si>
    <t>Total 0715000 · Instruction - Other Expenses</t>
  </si>
  <si>
    <t>Total 5000 · Instruction</t>
  </si>
  <si>
    <t>891-E · Internal Fund</t>
  </si>
  <si>
    <t>5600390 · Field Trip Expenses</t>
  </si>
  <si>
    <t>5600510 · Supplies</t>
  </si>
  <si>
    <t>5600512 · Club Expenses</t>
  </si>
  <si>
    <t>5600522 · Performing Art Expenses</t>
  </si>
  <si>
    <t>9100 · Community Services</t>
  </si>
  <si>
    <t>9100120 · Extended Care salaries</t>
  </si>
  <si>
    <t>9100160 · Extended Care Supp Salaries</t>
  </si>
  <si>
    <t>9100220 · Extended Care FICA</t>
  </si>
  <si>
    <t>9100510 · Supplies</t>
  </si>
  <si>
    <t>Total 9100 · Community Services</t>
  </si>
  <si>
    <t>891-E · Internal Fund - Other</t>
  </si>
  <si>
    <t>Total 891-E · Internal Fund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</si>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</sst>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2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/>
    </sheetView>
  </sheetViews>
  <sheetFormatPr defaultRowHeight="15" outlineLevelRow="5" outlineLevelCol="2" x14ac:dyDescent="0.25"/>
  <cols>
    <col min="1" max="6" width="3" style="24" customWidth="1"/>
    <col min="7" max="7" width="33.5703125" style="24" customWidth="1"/>
    <col min="8" max="8" width="8.7109375" style="25" bestFit="1" customWidth="1" outlineLevel="2"/>
    <col min="9" max="9" width="2.28515625" style="25" customWidth="1" outlineLevel="2"/>
    <col min="10" max="10" width="8.7109375" style="25" bestFit="1" customWidth="1" outlineLevel="2"/>
    <col min="11" max="11" width="2.28515625" style="25" customWidth="1" outlineLevel="2"/>
    <col min="12" max="12" width="12" style="25" bestFit="1" customWidth="1" outlineLevel="1"/>
    <col min="13" max="13" width="2.28515625" style="25" customWidth="1" outlineLevel="1"/>
    <col min="14" max="14" width="10.28515625" style="25" bestFit="1" customWidth="1" outlineLevel="1"/>
    <col min="15" max="15" width="2.28515625" style="25" customWidth="1" outlineLevel="1"/>
    <col min="16" max="16" width="8.7109375" style="25" bestFit="1" customWidth="1" outlineLevel="2"/>
    <col min="17" max="17" width="2.28515625" style="25" customWidth="1" outlineLevel="2"/>
    <col min="18" max="18" width="8.7109375" style="25" bestFit="1" customWidth="1" outlineLevel="2"/>
    <col min="19" max="19" width="2.28515625" style="25" customWidth="1" outlineLevel="2"/>
    <col min="20" max="20" width="12" style="25" bestFit="1" customWidth="1" outlineLevel="1"/>
    <col min="21" max="21" width="2.28515625" style="25" customWidth="1" outlineLevel="1"/>
    <col min="22" max="22" width="10.28515625" style="25" bestFit="1" customWidth="1" outlineLevel="1"/>
    <col min="23" max="23" width="2.28515625" style="25" customWidth="1" outlineLevel="1"/>
    <col min="24" max="24" width="8.7109375" style="25" bestFit="1" customWidth="1" outlineLevel="2"/>
    <col min="25" max="25" width="2.28515625" style="25" customWidth="1" outlineLevel="2"/>
    <col min="26" max="26" width="8.7109375" style="25" bestFit="1" customWidth="1" outlineLevel="2"/>
    <col min="27" max="27" width="2.28515625" style="25" customWidth="1" outlineLevel="2"/>
    <col min="28" max="28" width="12" style="25" bestFit="1" customWidth="1" outlineLevel="1"/>
    <col min="29" max="29" width="2.28515625" style="25" customWidth="1" outlineLevel="1"/>
    <col min="30" max="30" width="10.28515625" style="25" bestFit="1" customWidth="1" outlineLevel="1"/>
    <col min="31" max="31" width="2.28515625" style="25" customWidth="1" outlineLevel="1"/>
    <col min="32" max="32" width="8.7109375" style="25" bestFit="1" customWidth="1" outlineLevel="2"/>
    <col min="33" max="33" width="2.28515625" style="25" customWidth="1" outlineLevel="2"/>
    <col min="34" max="34" width="8.7109375" style="25" bestFit="1" customWidth="1" outlineLevel="2"/>
    <col min="35" max="35" width="2.28515625" style="25" customWidth="1" outlineLevel="2"/>
    <col min="36" max="36" width="12" style="25" bestFit="1" customWidth="1" outlineLevel="1"/>
    <col min="37" max="37" width="2.28515625" style="25" customWidth="1" outlineLevel="1"/>
    <col min="38" max="38" width="10.28515625" style="25" bestFit="1" customWidth="1" outlineLevel="1"/>
    <col min="39" max="39" width="2.28515625" style="25" customWidth="1" outlineLevel="1"/>
    <col min="40" max="40" width="8.7109375" style="25" bestFit="1" customWidth="1" outlineLevel="2"/>
    <col min="41" max="41" width="2.28515625" style="25" customWidth="1" outlineLevel="2"/>
    <col min="42" max="42" width="8.7109375" style="25" bestFit="1" customWidth="1" outlineLevel="2"/>
    <col min="43" max="43" width="2.28515625" style="25" customWidth="1" outlineLevel="2"/>
    <col min="44" max="44" width="12" style="25" bestFit="1" customWidth="1" outlineLevel="1"/>
    <col min="45" max="45" width="2.28515625" style="25" customWidth="1" outlineLevel="1"/>
    <col min="46" max="46" width="10.28515625" style="25" bestFit="1" customWidth="1" outlineLevel="1"/>
    <col min="47" max="47" width="2.28515625" style="25" customWidth="1" outlineLevel="1"/>
    <col min="48" max="48" width="9.7109375" style="25" bestFit="1" customWidth="1"/>
    <col min="49" max="49" width="2.28515625" style="25" customWidth="1"/>
    <col min="50" max="50" width="8.7109375" style="25" bestFit="1" customWidth="1"/>
    <col min="51" max="51" width="2.28515625" style="25" customWidth="1"/>
    <col min="52" max="52" width="12" style="25" bestFit="1" customWidth="1"/>
    <col min="53" max="53" width="2.28515625" style="25" customWidth="1"/>
    <col min="54" max="54" width="10.28515625" style="25" bestFit="1" customWidth="1"/>
  </cols>
  <sheetData>
    <row r="1" spans="1:54" ht="15.75" thickBot="1" x14ac:dyDescent="0.3">
      <c r="A1" s="2"/>
      <c r="B1" s="2"/>
      <c r="C1" s="2"/>
      <c r="D1" s="2"/>
      <c r="E1" s="2"/>
      <c r="F1" s="2"/>
      <c r="G1" s="2"/>
      <c r="H1" s="4"/>
      <c r="I1" s="3"/>
      <c r="J1" s="4"/>
      <c r="K1" s="3"/>
      <c r="L1" s="4"/>
      <c r="M1" s="3"/>
      <c r="N1" s="4"/>
      <c r="O1" s="1"/>
      <c r="P1" s="4"/>
      <c r="Q1" s="3"/>
      <c r="R1" s="4"/>
      <c r="S1" s="3"/>
      <c r="T1" s="4"/>
      <c r="U1" s="3"/>
      <c r="V1" s="4"/>
      <c r="W1" s="1"/>
      <c r="X1" s="4"/>
      <c r="Y1" s="3"/>
      <c r="Z1" s="4"/>
      <c r="AA1" s="3"/>
      <c r="AB1" s="4"/>
      <c r="AC1" s="3"/>
      <c r="AD1" s="4"/>
      <c r="AE1" s="1"/>
      <c r="AF1" s="4"/>
      <c r="AG1" s="3"/>
      <c r="AH1" s="4"/>
      <c r="AI1" s="3"/>
      <c r="AJ1" s="4"/>
      <c r="AK1" s="3"/>
      <c r="AL1" s="4"/>
      <c r="AM1" s="1"/>
      <c r="AN1" s="4"/>
      <c r="AO1" s="3"/>
      <c r="AP1" s="4"/>
      <c r="AQ1" s="3"/>
      <c r="AR1" s="4"/>
      <c r="AS1" s="3"/>
      <c r="AT1" s="4"/>
      <c r="AU1" s="1"/>
      <c r="AV1" s="5" t="s">
        <v>0</v>
      </c>
      <c r="AW1" s="3"/>
      <c r="AX1" s="4"/>
      <c r="AY1" s="3"/>
      <c r="AZ1" s="4"/>
      <c r="BA1" s="3"/>
      <c r="BB1" s="4"/>
    </row>
    <row r="2" spans="1:54" s="23" customFormat="1" ht="16.5" thickTop="1" thickBot="1" x14ac:dyDescent="0.3">
      <c r="A2" s="20"/>
      <c r="B2" s="20"/>
      <c r="C2" s="20"/>
      <c r="D2" s="20"/>
      <c r="E2" s="20"/>
      <c r="F2" s="20"/>
      <c r="G2" s="20"/>
      <c r="H2" s="21" t="s">
        <v>1</v>
      </c>
      <c r="I2" s="22"/>
      <c r="J2" s="21" t="s">
        <v>2</v>
      </c>
      <c r="K2" s="22"/>
      <c r="L2" s="21" t="s">
        <v>3</v>
      </c>
      <c r="M2" s="22"/>
      <c r="N2" s="21" t="s">
        <v>4</v>
      </c>
      <c r="O2" s="22"/>
      <c r="P2" s="21" t="s">
        <v>5</v>
      </c>
      <c r="Q2" s="22"/>
      <c r="R2" s="21" t="s">
        <v>2</v>
      </c>
      <c r="S2" s="22"/>
      <c r="T2" s="21" t="s">
        <v>3</v>
      </c>
      <c r="U2" s="22"/>
      <c r="V2" s="21" t="s">
        <v>4</v>
      </c>
      <c r="W2" s="22"/>
      <c r="X2" s="21" t="s">
        <v>6</v>
      </c>
      <c r="Y2" s="22"/>
      <c r="Z2" s="21" t="s">
        <v>2</v>
      </c>
      <c r="AA2" s="22"/>
      <c r="AB2" s="21" t="s">
        <v>3</v>
      </c>
      <c r="AC2" s="22"/>
      <c r="AD2" s="21" t="s">
        <v>4</v>
      </c>
      <c r="AE2" s="22"/>
      <c r="AF2" s="21" t="s">
        <v>7</v>
      </c>
      <c r="AG2" s="22"/>
      <c r="AH2" s="21" t="s">
        <v>2</v>
      </c>
      <c r="AI2" s="22"/>
      <c r="AJ2" s="21" t="s">
        <v>3</v>
      </c>
      <c r="AK2" s="22"/>
      <c r="AL2" s="21" t="s">
        <v>4</v>
      </c>
      <c r="AM2" s="22"/>
      <c r="AN2" s="21" t="s">
        <v>8</v>
      </c>
      <c r="AO2" s="22"/>
      <c r="AP2" s="21" t="s">
        <v>2</v>
      </c>
      <c r="AQ2" s="22"/>
      <c r="AR2" s="21" t="s">
        <v>3</v>
      </c>
      <c r="AS2" s="22"/>
      <c r="AT2" s="21" t="s">
        <v>4</v>
      </c>
      <c r="AU2" s="22"/>
      <c r="AV2" s="21" t="s">
        <v>9</v>
      </c>
      <c r="AW2" s="22"/>
      <c r="AX2" s="21" t="s">
        <v>2</v>
      </c>
      <c r="AY2" s="22"/>
      <c r="AZ2" s="21" t="s">
        <v>3</v>
      </c>
      <c r="BA2" s="22"/>
      <c r="BB2" s="21" t="s">
        <v>4</v>
      </c>
    </row>
    <row r="3" spans="1:54" ht="15.75" outlineLevel="1" thickTop="1" x14ac:dyDescent="0.25">
      <c r="A3" s="2"/>
      <c r="B3" s="2" t="s">
        <v>10</v>
      </c>
      <c r="C3" s="2"/>
      <c r="D3" s="2"/>
      <c r="E3" s="2"/>
      <c r="F3" s="2"/>
      <c r="G3" s="2"/>
      <c r="H3" s="6"/>
      <c r="I3" s="7"/>
      <c r="J3" s="6"/>
      <c r="K3" s="7"/>
      <c r="L3" s="6"/>
      <c r="M3" s="7"/>
      <c r="N3" s="8"/>
      <c r="O3" s="7"/>
      <c r="P3" s="6"/>
      <c r="Q3" s="7"/>
      <c r="R3" s="6"/>
      <c r="S3" s="7"/>
      <c r="T3" s="6"/>
      <c r="U3" s="7"/>
      <c r="V3" s="8"/>
      <c r="W3" s="7"/>
      <c r="X3" s="6"/>
      <c r="Y3" s="7"/>
      <c r="Z3" s="6"/>
      <c r="AA3" s="7"/>
      <c r="AB3" s="6"/>
      <c r="AC3" s="7"/>
      <c r="AD3" s="8"/>
      <c r="AE3" s="7"/>
      <c r="AF3" s="6"/>
      <c r="AG3" s="7"/>
      <c r="AH3" s="6"/>
      <c r="AI3" s="7"/>
      <c r="AJ3" s="6"/>
      <c r="AK3" s="7"/>
      <c r="AL3" s="8"/>
      <c r="AM3" s="7"/>
      <c r="AN3" s="6"/>
      <c r="AO3" s="7"/>
      <c r="AP3" s="6"/>
      <c r="AQ3" s="7"/>
      <c r="AR3" s="6"/>
      <c r="AS3" s="7"/>
      <c r="AT3" s="8"/>
      <c r="AU3" s="7"/>
      <c r="AV3" s="6"/>
      <c r="AW3" s="7"/>
      <c r="AX3" s="6"/>
      <c r="AY3" s="7"/>
      <c r="AZ3" s="6"/>
      <c r="BA3" s="7"/>
      <c r="BB3" s="8"/>
    </row>
    <row r="4" spans="1:54" outlineLevel="2" x14ac:dyDescent="0.25">
      <c r="A4" s="2"/>
      <c r="B4" s="2"/>
      <c r="C4" s="2" t="s">
        <v>11</v>
      </c>
      <c r="D4" s="2"/>
      <c r="E4" s="2"/>
      <c r="F4" s="2"/>
      <c r="G4" s="2"/>
      <c r="H4" s="6"/>
      <c r="I4" s="7"/>
      <c r="J4" s="6"/>
      <c r="K4" s="7"/>
      <c r="L4" s="6"/>
      <c r="M4" s="7"/>
      <c r="N4" s="8"/>
      <c r="O4" s="7"/>
      <c r="P4" s="6"/>
      <c r="Q4" s="7"/>
      <c r="R4" s="6"/>
      <c r="S4" s="7"/>
      <c r="T4" s="6"/>
      <c r="U4" s="7"/>
      <c r="V4" s="8"/>
      <c r="W4" s="7"/>
      <c r="X4" s="6"/>
      <c r="Y4" s="7"/>
      <c r="Z4" s="6"/>
      <c r="AA4" s="7"/>
      <c r="AB4" s="6"/>
      <c r="AC4" s="7"/>
      <c r="AD4" s="8"/>
      <c r="AE4" s="7"/>
      <c r="AF4" s="6"/>
      <c r="AG4" s="7"/>
      <c r="AH4" s="6"/>
      <c r="AI4" s="7"/>
      <c r="AJ4" s="6"/>
      <c r="AK4" s="7"/>
      <c r="AL4" s="8"/>
      <c r="AM4" s="7"/>
      <c r="AN4" s="6"/>
      <c r="AO4" s="7"/>
      <c r="AP4" s="6"/>
      <c r="AQ4" s="7"/>
      <c r="AR4" s="6"/>
      <c r="AS4" s="7"/>
      <c r="AT4" s="8"/>
      <c r="AU4" s="7"/>
      <c r="AV4" s="6"/>
      <c r="AW4" s="7"/>
      <c r="AX4" s="6"/>
      <c r="AY4" s="7"/>
      <c r="AZ4" s="6"/>
      <c r="BA4" s="7"/>
      <c r="BB4" s="8"/>
    </row>
    <row r="5" spans="1:54" outlineLevel="3" x14ac:dyDescent="0.25">
      <c r="A5" s="2"/>
      <c r="B5" s="2"/>
      <c r="C5" s="2"/>
      <c r="D5" s="2" t="s">
        <v>12</v>
      </c>
      <c r="E5" s="2"/>
      <c r="F5" s="2"/>
      <c r="G5" s="2"/>
      <c r="H5" s="6"/>
      <c r="I5" s="7"/>
      <c r="J5" s="6"/>
      <c r="K5" s="7"/>
      <c r="L5" s="6"/>
      <c r="M5" s="7"/>
      <c r="N5" s="8"/>
      <c r="O5" s="7"/>
      <c r="P5" s="6"/>
      <c r="Q5" s="7"/>
      <c r="R5" s="6"/>
      <c r="S5" s="7"/>
      <c r="T5" s="6"/>
      <c r="U5" s="7"/>
      <c r="V5" s="8"/>
      <c r="W5" s="7"/>
      <c r="X5" s="6"/>
      <c r="Y5" s="7"/>
      <c r="Z5" s="6"/>
      <c r="AA5" s="7"/>
      <c r="AB5" s="6"/>
      <c r="AC5" s="7"/>
      <c r="AD5" s="8"/>
      <c r="AE5" s="7"/>
      <c r="AF5" s="6"/>
      <c r="AG5" s="7"/>
      <c r="AH5" s="6"/>
      <c r="AI5" s="7"/>
      <c r="AJ5" s="6"/>
      <c r="AK5" s="7"/>
      <c r="AL5" s="8"/>
      <c r="AM5" s="7"/>
      <c r="AN5" s="6"/>
      <c r="AO5" s="7"/>
      <c r="AP5" s="6"/>
      <c r="AQ5" s="7"/>
      <c r="AR5" s="6"/>
      <c r="AS5" s="7"/>
      <c r="AT5" s="8"/>
      <c r="AU5" s="7"/>
      <c r="AV5" s="6"/>
      <c r="AW5" s="7"/>
      <c r="AX5" s="6"/>
      <c r="AY5" s="7"/>
      <c r="AZ5" s="6"/>
      <c r="BA5" s="7"/>
      <c r="BB5" s="8"/>
    </row>
    <row r="6" spans="1:54" outlineLevel="3" x14ac:dyDescent="0.25">
      <c r="A6" s="2"/>
      <c r="B6" s="2"/>
      <c r="C6" s="2"/>
      <c r="D6" s="2"/>
      <c r="E6" s="2" t="s">
        <v>13</v>
      </c>
      <c r="F6" s="2"/>
      <c r="G6" s="2"/>
      <c r="H6" s="6">
        <v>0</v>
      </c>
      <c r="I6" s="7"/>
      <c r="J6" s="6"/>
      <c r="K6" s="7"/>
      <c r="L6" s="6"/>
      <c r="M6" s="7"/>
      <c r="N6" s="8"/>
      <c r="O6" s="7"/>
      <c r="P6" s="6">
        <v>0</v>
      </c>
      <c r="Q6" s="7"/>
      <c r="R6" s="6"/>
      <c r="S6" s="7"/>
      <c r="T6" s="6"/>
      <c r="U6" s="7"/>
      <c r="V6" s="8"/>
      <c r="W6" s="7"/>
      <c r="X6" s="6">
        <v>0</v>
      </c>
      <c r="Y6" s="7"/>
      <c r="Z6" s="6"/>
      <c r="AA6" s="7"/>
      <c r="AB6" s="6"/>
      <c r="AC6" s="7"/>
      <c r="AD6" s="8"/>
      <c r="AE6" s="7"/>
      <c r="AF6" s="6">
        <v>-66.900000000000006</v>
      </c>
      <c r="AG6" s="7"/>
      <c r="AH6" s="6"/>
      <c r="AI6" s="7"/>
      <c r="AJ6" s="6"/>
      <c r="AK6" s="7"/>
      <c r="AL6" s="8"/>
      <c r="AM6" s="7"/>
      <c r="AN6" s="6">
        <v>0</v>
      </c>
      <c r="AO6" s="7"/>
      <c r="AP6" s="6"/>
      <c r="AQ6" s="7"/>
      <c r="AR6" s="6"/>
      <c r="AS6" s="7"/>
      <c r="AT6" s="8"/>
      <c r="AU6" s="7"/>
      <c r="AV6" s="6">
        <f>ROUND(H6+P6+X6+AF6+AN6,5)</f>
        <v>-66.900000000000006</v>
      </c>
      <c r="AW6" s="7"/>
      <c r="AX6" s="6"/>
      <c r="AY6" s="7"/>
      <c r="AZ6" s="6"/>
      <c r="BA6" s="7"/>
      <c r="BB6" s="8"/>
    </row>
    <row r="7" spans="1:54" outlineLevel="3" x14ac:dyDescent="0.25">
      <c r="A7" s="2"/>
      <c r="B7" s="2"/>
      <c r="C7" s="2"/>
      <c r="D7" s="2"/>
      <c r="E7" s="2" t="s">
        <v>14</v>
      </c>
      <c r="F7" s="2"/>
      <c r="G7" s="2"/>
      <c r="H7" s="6">
        <v>84598.09</v>
      </c>
      <c r="I7" s="7"/>
      <c r="J7" s="6">
        <v>0</v>
      </c>
      <c r="K7" s="7"/>
      <c r="L7" s="6">
        <f>ROUND((H7-J7),5)</f>
        <v>84598.09</v>
      </c>
      <c r="M7" s="7"/>
      <c r="N7" s="8">
        <f>ROUND(IF(J7=0, IF(H7=0, 0, 1), H7/J7),5)</f>
        <v>1</v>
      </c>
      <c r="O7" s="7"/>
      <c r="P7" s="6">
        <v>85206.83</v>
      </c>
      <c r="Q7" s="7"/>
      <c r="R7" s="6">
        <v>0</v>
      </c>
      <c r="S7" s="7"/>
      <c r="T7" s="6">
        <f>ROUND((P7-R7),5)</f>
        <v>85206.83</v>
      </c>
      <c r="U7" s="7"/>
      <c r="V7" s="8">
        <f>ROUND(IF(R7=0, IF(P7=0, 0, 1), P7/R7),5)</f>
        <v>1</v>
      </c>
      <c r="W7" s="7"/>
      <c r="X7" s="6">
        <v>84902.49</v>
      </c>
      <c r="Y7" s="7"/>
      <c r="Z7" s="6">
        <v>0</v>
      </c>
      <c r="AA7" s="7"/>
      <c r="AB7" s="6">
        <f>ROUND((X7-Z7),5)</f>
        <v>84902.49</v>
      </c>
      <c r="AC7" s="7"/>
      <c r="AD7" s="8">
        <f>ROUND(IF(Z7=0, IF(X7=0, 0, 1), X7/Z7),5)</f>
        <v>1</v>
      </c>
      <c r="AE7" s="7"/>
      <c r="AF7" s="6">
        <v>84902.49</v>
      </c>
      <c r="AG7" s="7"/>
      <c r="AH7" s="6">
        <v>0</v>
      </c>
      <c r="AI7" s="7"/>
      <c r="AJ7" s="6">
        <f>ROUND((AF7-AH7),5)</f>
        <v>84902.49</v>
      </c>
      <c r="AK7" s="7"/>
      <c r="AL7" s="8">
        <f>ROUND(IF(AH7=0, IF(AF7=0, 0, 1), AF7/AH7),5)</f>
        <v>1</v>
      </c>
      <c r="AM7" s="7"/>
      <c r="AN7" s="6">
        <v>84902.49</v>
      </c>
      <c r="AO7" s="7"/>
      <c r="AP7" s="6">
        <v>0</v>
      </c>
      <c r="AQ7" s="7"/>
      <c r="AR7" s="6">
        <f>ROUND((AN7-AP7),5)</f>
        <v>84902.49</v>
      </c>
      <c r="AS7" s="7"/>
      <c r="AT7" s="8">
        <f>ROUND(IF(AP7=0, IF(AN7=0, 0, 1), AN7/AP7),5)</f>
        <v>1</v>
      </c>
      <c r="AU7" s="7"/>
      <c r="AV7" s="6">
        <f>ROUND(H7+P7+X7+AF7+AN7,5)</f>
        <v>424512.39</v>
      </c>
      <c r="AW7" s="7"/>
      <c r="AX7" s="6">
        <f>ROUND(J7+R7+Z7+AH7+AP7,5)</f>
        <v>0</v>
      </c>
      <c r="AY7" s="7"/>
      <c r="AZ7" s="6">
        <f>ROUND((AV7-AX7),5)</f>
        <v>424512.39</v>
      </c>
      <c r="BA7" s="7"/>
      <c r="BB7" s="8">
        <f>ROUND(IF(AX7=0, IF(AV7=0, 0, 1), AV7/AX7),5)</f>
        <v>1</v>
      </c>
    </row>
    <row r="8" spans="1:54" outlineLevel="3" x14ac:dyDescent="0.25">
      <c r="A8" s="2"/>
      <c r="B8" s="2"/>
      <c r="C8" s="2"/>
      <c r="D8" s="2"/>
      <c r="E8" s="2" t="s">
        <v>15</v>
      </c>
      <c r="F8" s="2"/>
      <c r="G8" s="2"/>
      <c r="H8" s="6">
        <v>19493.419999999998</v>
      </c>
      <c r="I8" s="7"/>
      <c r="J8" s="6">
        <v>0</v>
      </c>
      <c r="K8" s="7"/>
      <c r="L8" s="6">
        <f>ROUND((H8-J8),5)</f>
        <v>19493.419999999998</v>
      </c>
      <c r="M8" s="7"/>
      <c r="N8" s="8">
        <f>ROUND(IF(J8=0, IF(H8=0, 0, 1), H8/J8),5)</f>
        <v>1</v>
      </c>
      <c r="O8" s="7"/>
      <c r="P8" s="6">
        <v>19492.259999999998</v>
      </c>
      <c r="Q8" s="7"/>
      <c r="R8" s="6">
        <v>0</v>
      </c>
      <c r="S8" s="7"/>
      <c r="T8" s="6">
        <f>ROUND((P8-R8),5)</f>
        <v>19492.259999999998</v>
      </c>
      <c r="U8" s="7"/>
      <c r="V8" s="8">
        <f>ROUND(IF(R8=0, IF(P8=0, 0, 1), P8/R8),5)</f>
        <v>1</v>
      </c>
      <c r="W8" s="7"/>
      <c r="X8" s="6">
        <v>19493</v>
      </c>
      <c r="Y8" s="7"/>
      <c r="Z8" s="6">
        <v>0</v>
      </c>
      <c r="AA8" s="7"/>
      <c r="AB8" s="6">
        <f>ROUND((X8-Z8),5)</f>
        <v>19493</v>
      </c>
      <c r="AC8" s="7"/>
      <c r="AD8" s="8">
        <f>ROUND(IF(Z8=0, IF(X8=0, 0, 1), X8/Z8),5)</f>
        <v>1</v>
      </c>
      <c r="AE8" s="7"/>
      <c r="AF8" s="6">
        <v>19493</v>
      </c>
      <c r="AG8" s="7"/>
      <c r="AH8" s="6">
        <v>0</v>
      </c>
      <c r="AI8" s="7"/>
      <c r="AJ8" s="6">
        <f>ROUND((AF8-AH8),5)</f>
        <v>19493</v>
      </c>
      <c r="AK8" s="7"/>
      <c r="AL8" s="8">
        <f>ROUND(IF(AH8=0, IF(AF8=0, 0, 1), AF8/AH8),5)</f>
        <v>1</v>
      </c>
      <c r="AM8" s="7"/>
      <c r="AN8" s="6">
        <v>19493</v>
      </c>
      <c r="AO8" s="7"/>
      <c r="AP8" s="6">
        <v>0</v>
      </c>
      <c r="AQ8" s="7"/>
      <c r="AR8" s="6">
        <f>ROUND((AN8-AP8),5)</f>
        <v>19493</v>
      </c>
      <c r="AS8" s="7"/>
      <c r="AT8" s="8">
        <f>ROUND(IF(AP8=0, IF(AN8=0, 0, 1), AN8/AP8),5)</f>
        <v>1</v>
      </c>
      <c r="AU8" s="7"/>
      <c r="AV8" s="6">
        <f>ROUND(H8+P8+X8+AF8+AN8,5)</f>
        <v>97464.68</v>
      </c>
      <c r="AW8" s="7"/>
      <c r="AX8" s="6">
        <f>ROUND(J8+R8+Z8+AH8+AP8,5)</f>
        <v>0</v>
      </c>
      <c r="AY8" s="7"/>
      <c r="AZ8" s="6">
        <f>ROUND((AV8-AX8),5)</f>
        <v>97464.68</v>
      </c>
      <c r="BA8" s="7"/>
      <c r="BB8" s="8">
        <f>ROUND(IF(AX8=0, IF(AV8=0, 0, 1), AV8/AX8),5)</f>
        <v>1</v>
      </c>
    </row>
    <row r="9" spans="1:54" outlineLevel="3" x14ac:dyDescent="0.25">
      <c r="A9" s="2"/>
      <c r="B9" s="2"/>
      <c r="C9" s="2"/>
      <c r="D9" s="2"/>
      <c r="E9" s="2" t="s">
        <v>16</v>
      </c>
      <c r="F9" s="2"/>
      <c r="G9" s="2"/>
      <c r="H9" s="6">
        <v>3849.5</v>
      </c>
      <c r="I9" s="7"/>
      <c r="J9" s="6">
        <v>0</v>
      </c>
      <c r="K9" s="7"/>
      <c r="L9" s="6">
        <f>ROUND((H9-J9),5)</f>
        <v>3849.5</v>
      </c>
      <c r="M9" s="7"/>
      <c r="N9" s="8">
        <f>ROUND(IF(J9=0, IF(H9=0, 0, 1), H9/J9),5)</f>
        <v>1</v>
      </c>
      <c r="O9" s="7"/>
      <c r="P9" s="6">
        <v>3914.67</v>
      </c>
      <c r="Q9" s="7"/>
      <c r="R9" s="6">
        <v>0</v>
      </c>
      <c r="S9" s="7"/>
      <c r="T9" s="6">
        <f>ROUND((P9-R9),5)</f>
        <v>3914.67</v>
      </c>
      <c r="U9" s="7"/>
      <c r="V9" s="8">
        <f>ROUND(IF(R9=0, IF(P9=0, 0, 1), P9/R9),5)</f>
        <v>1</v>
      </c>
      <c r="W9" s="7"/>
      <c r="X9" s="6">
        <v>3882.02</v>
      </c>
      <c r="Y9" s="7"/>
      <c r="Z9" s="6">
        <v>0</v>
      </c>
      <c r="AA9" s="7"/>
      <c r="AB9" s="6">
        <f>ROUND((X9-Z9),5)</f>
        <v>3882.02</v>
      </c>
      <c r="AC9" s="7"/>
      <c r="AD9" s="8">
        <f>ROUND(IF(Z9=0, IF(X9=0, 0, 1), X9/Z9),5)</f>
        <v>1</v>
      </c>
      <c r="AE9" s="7"/>
      <c r="AF9" s="6">
        <v>3882.02</v>
      </c>
      <c r="AG9" s="7"/>
      <c r="AH9" s="6">
        <v>0</v>
      </c>
      <c r="AI9" s="7"/>
      <c r="AJ9" s="6">
        <f>ROUND((AF9-AH9),5)</f>
        <v>3882.02</v>
      </c>
      <c r="AK9" s="7"/>
      <c r="AL9" s="8">
        <f>ROUND(IF(AH9=0, IF(AF9=0, 0, 1), AF9/AH9),5)</f>
        <v>1</v>
      </c>
      <c r="AM9" s="7"/>
      <c r="AN9" s="6">
        <v>3882.02</v>
      </c>
      <c r="AO9" s="7"/>
      <c r="AP9" s="6">
        <v>0</v>
      </c>
      <c r="AQ9" s="7"/>
      <c r="AR9" s="6">
        <f>ROUND((AN9-AP9),5)</f>
        <v>3882.02</v>
      </c>
      <c r="AS9" s="7"/>
      <c r="AT9" s="8">
        <f>ROUND(IF(AP9=0, IF(AN9=0, 0, 1), AN9/AP9),5)</f>
        <v>1</v>
      </c>
      <c r="AU9" s="7"/>
      <c r="AV9" s="6">
        <f>ROUND(H9+P9+X9+AF9+AN9,5)</f>
        <v>19410.23</v>
      </c>
      <c r="AW9" s="7"/>
      <c r="AX9" s="6">
        <f>ROUND(J9+R9+Z9+AH9+AP9,5)</f>
        <v>0</v>
      </c>
      <c r="AY9" s="7"/>
      <c r="AZ9" s="6">
        <f>ROUND((AV9-AX9),5)</f>
        <v>19410.23</v>
      </c>
      <c r="BA9" s="7"/>
      <c r="BB9" s="8">
        <f>ROUND(IF(AX9=0, IF(AV9=0, 0, 1), AV9/AX9),5)</f>
        <v>1</v>
      </c>
    </row>
    <row r="10" spans="1:54" outlineLevel="3" x14ac:dyDescent="0.25">
      <c r="A10" s="2"/>
      <c r="B10" s="2"/>
      <c r="C10" s="2"/>
      <c r="D10" s="2"/>
      <c r="E10" s="2" t="s">
        <v>17</v>
      </c>
      <c r="F10" s="2"/>
      <c r="G10" s="2"/>
      <c r="H10" s="6">
        <v>3551</v>
      </c>
      <c r="I10" s="7"/>
      <c r="J10" s="6"/>
      <c r="K10" s="7"/>
      <c r="L10" s="6"/>
      <c r="M10" s="7"/>
      <c r="N10" s="8"/>
      <c r="O10" s="7"/>
      <c r="P10" s="6">
        <v>3551.25</v>
      </c>
      <c r="Q10" s="7"/>
      <c r="R10" s="6"/>
      <c r="S10" s="7"/>
      <c r="T10" s="6"/>
      <c r="U10" s="7"/>
      <c r="V10" s="8"/>
      <c r="W10" s="7"/>
      <c r="X10" s="6">
        <v>3551.49</v>
      </c>
      <c r="Y10" s="7"/>
      <c r="Z10" s="6"/>
      <c r="AA10" s="7"/>
      <c r="AB10" s="6"/>
      <c r="AC10" s="7"/>
      <c r="AD10" s="8"/>
      <c r="AE10" s="7"/>
      <c r="AF10" s="6">
        <v>3551.49</v>
      </c>
      <c r="AG10" s="7"/>
      <c r="AH10" s="6"/>
      <c r="AI10" s="7"/>
      <c r="AJ10" s="6"/>
      <c r="AK10" s="7"/>
      <c r="AL10" s="8"/>
      <c r="AM10" s="7"/>
      <c r="AN10" s="6">
        <v>3551.49</v>
      </c>
      <c r="AO10" s="7"/>
      <c r="AP10" s="6"/>
      <c r="AQ10" s="7"/>
      <c r="AR10" s="6"/>
      <c r="AS10" s="7"/>
      <c r="AT10" s="8"/>
      <c r="AU10" s="7"/>
      <c r="AV10" s="6">
        <f>ROUND(H10+P10+X10+AF10+AN10,5)</f>
        <v>17756.72</v>
      </c>
      <c r="AW10" s="7"/>
      <c r="AX10" s="6"/>
      <c r="AY10" s="7"/>
      <c r="AZ10" s="6"/>
      <c r="BA10" s="7"/>
      <c r="BB10" s="8"/>
    </row>
    <row r="11" spans="1:54" outlineLevel="3" x14ac:dyDescent="0.25">
      <c r="A11" s="2"/>
      <c r="B11" s="2"/>
      <c r="C11" s="2"/>
      <c r="D11" s="2"/>
      <c r="E11" s="2" t="s">
        <v>18</v>
      </c>
      <c r="F11" s="2"/>
      <c r="G11" s="2"/>
      <c r="H11" s="6">
        <v>1465.17</v>
      </c>
      <c r="I11" s="7"/>
      <c r="J11" s="6"/>
      <c r="K11" s="7"/>
      <c r="L11" s="6"/>
      <c r="M11" s="7"/>
      <c r="N11" s="8"/>
      <c r="O11" s="7"/>
      <c r="P11" s="6">
        <v>1465.17</v>
      </c>
      <c r="Q11" s="7"/>
      <c r="R11" s="6"/>
      <c r="S11" s="7"/>
      <c r="T11" s="6"/>
      <c r="U11" s="7"/>
      <c r="V11" s="8"/>
      <c r="W11" s="7"/>
      <c r="X11" s="6">
        <v>1465</v>
      </c>
      <c r="Y11" s="7"/>
      <c r="Z11" s="6"/>
      <c r="AA11" s="7"/>
      <c r="AB11" s="6"/>
      <c r="AC11" s="7"/>
      <c r="AD11" s="8"/>
      <c r="AE11" s="7"/>
      <c r="AF11" s="6">
        <v>1465</v>
      </c>
      <c r="AG11" s="7"/>
      <c r="AH11" s="6"/>
      <c r="AI11" s="7"/>
      <c r="AJ11" s="6"/>
      <c r="AK11" s="7"/>
      <c r="AL11" s="8"/>
      <c r="AM11" s="7"/>
      <c r="AN11" s="6">
        <v>1465</v>
      </c>
      <c r="AO11" s="7"/>
      <c r="AP11" s="6"/>
      <c r="AQ11" s="7"/>
      <c r="AR11" s="6"/>
      <c r="AS11" s="7"/>
      <c r="AT11" s="8"/>
      <c r="AU11" s="7"/>
      <c r="AV11" s="6">
        <f>ROUND(H11+P11+X11+AF11+AN11,5)</f>
        <v>7325.34</v>
      </c>
      <c r="AW11" s="7"/>
      <c r="AX11" s="6"/>
      <c r="AY11" s="7"/>
      <c r="AZ11" s="6"/>
      <c r="BA11" s="7"/>
      <c r="BB11" s="8"/>
    </row>
    <row r="12" spans="1:54" outlineLevel="3" x14ac:dyDescent="0.25">
      <c r="A12" s="2"/>
      <c r="B12" s="2"/>
      <c r="C12" s="2"/>
      <c r="D12" s="2"/>
      <c r="E12" s="2" t="s">
        <v>19</v>
      </c>
      <c r="F12" s="2"/>
      <c r="G12" s="2"/>
      <c r="H12" s="6">
        <v>122.42</v>
      </c>
      <c r="I12" s="7"/>
      <c r="J12" s="6">
        <v>0</v>
      </c>
      <c r="K12" s="7"/>
      <c r="L12" s="6">
        <f>ROUND((H12-J12),5)</f>
        <v>122.42</v>
      </c>
      <c r="M12" s="7"/>
      <c r="N12" s="8">
        <f>ROUND(IF(J12=0, IF(H12=0, 0, 1), H12/J12),5)</f>
        <v>1</v>
      </c>
      <c r="O12" s="7"/>
      <c r="P12" s="6">
        <v>122.42</v>
      </c>
      <c r="Q12" s="7"/>
      <c r="R12" s="6">
        <v>0</v>
      </c>
      <c r="S12" s="7"/>
      <c r="T12" s="6">
        <f>ROUND((P12-R12),5)</f>
        <v>122.42</v>
      </c>
      <c r="U12" s="7"/>
      <c r="V12" s="8">
        <f>ROUND(IF(R12=0, IF(P12=0, 0, 1), P12/R12),5)</f>
        <v>1</v>
      </c>
      <c r="W12" s="7"/>
      <c r="X12" s="6">
        <v>122</v>
      </c>
      <c r="Y12" s="7"/>
      <c r="Z12" s="6">
        <v>0</v>
      </c>
      <c r="AA12" s="7"/>
      <c r="AB12" s="6">
        <f>ROUND((X12-Z12),5)</f>
        <v>122</v>
      </c>
      <c r="AC12" s="7"/>
      <c r="AD12" s="8">
        <f>ROUND(IF(Z12=0, IF(X12=0, 0, 1), X12/Z12),5)</f>
        <v>1</v>
      </c>
      <c r="AE12" s="7"/>
      <c r="AF12" s="6">
        <v>122</v>
      </c>
      <c r="AG12" s="7"/>
      <c r="AH12" s="6">
        <v>0</v>
      </c>
      <c r="AI12" s="7"/>
      <c r="AJ12" s="6">
        <f>ROUND((AF12-AH12),5)</f>
        <v>122</v>
      </c>
      <c r="AK12" s="7"/>
      <c r="AL12" s="8">
        <f>ROUND(IF(AH12=0, IF(AF12=0, 0, 1), AF12/AH12),5)</f>
        <v>1</v>
      </c>
      <c r="AM12" s="7"/>
      <c r="AN12" s="6">
        <v>122</v>
      </c>
      <c r="AO12" s="7"/>
      <c r="AP12" s="6">
        <v>0</v>
      </c>
      <c r="AQ12" s="7"/>
      <c r="AR12" s="6">
        <f>ROUND((AN12-AP12),5)</f>
        <v>122</v>
      </c>
      <c r="AS12" s="7"/>
      <c r="AT12" s="8">
        <f>ROUND(IF(AP12=0, IF(AN12=0, 0, 1), AN12/AP12),5)</f>
        <v>1</v>
      </c>
      <c r="AU12" s="7"/>
      <c r="AV12" s="6">
        <f>ROUND(H12+P12+X12+AF12+AN12,5)</f>
        <v>610.84</v>
      </c>
      <c r="AW12" s="7"/>
      <c r="AX12" s="6">
        <f>ROUND(J12+R12+Z12+AH12+AP12,5)</f>
        <v>0</v>
      </c>
      <c r="AY12" s="7"/>
      <c r="AZ12" s="6">
        <f>ROUND((AV12-AX12),5)</f>
        <v>610.84</v>
      </c>
      <c r="BA12" s="7"/>
      <c r="BB12" s="8">
        <f>ROUND(IF(AX12=0, IF(AV12=0, 0, 1), AV12/AX12),5)</f>
        <v>1</v>
      </c>
    </row>
    <row r="13" spans="1:54" outlineLevel="3" x14ac:dyDescent="0.25">
      <c r="A13" s="2"/>
      <c r="B13" s="2"/>
      <c r="C13" s="2"/>
      <c r="D13" s="2"/>
      <c r="E13" s="2" t="s">
        <v>20</v>
      </c>
      <c r="F13" s="2"/>
      <c r="G13" s="2"/>
      <c r="H13" s="6">
        <v>501.42</v>
      </c>
      <c r="I13" s="7"/>
      <c r="J13" s="6">
        <v>0</v>
      </c>
      <c r="K13" s="7"/>
      <c r="L13" s="6">
        <f>ROUND((H13-J13),5)</f>
        <v>501.42</v>
      </c>
      <c r="M13" s="7"/>
      <c r="N13" s="8">
        <f>ROUND(IF(J13=0, IF(H13=0, 0, 1), H13/J13),5)</f>
        <v>1</v>
      </c>
      <c r="O13" s="7"/>
      <c r="P13" s="6">
        <v>501.42</v>
      </c>
      <c r="Q13" s="7"/>
      <c r="R13" s="6">
        <v>0</v>
      </c>
      <c r="S13" s="7"/>
      <c r="T13" s="6">
        <f>ROUND((P13-R13),5)</f>
        <v>501.42</v>
      </c>
      <c r="U13" s="7"/>
      <c r="V13" s="8">
        <f>ROUND(IF(R13=0, IF(P13=0, 0, 1), P13/R13),5)</f>
        <v>1</v>
      </c>
      <c r="W13" s="7"/>
      <c r="X13" s="6">
        <v>501</v>
      </c>
      <c r="Y13" s="7"/>
      <c r="Z13" s="6">
        <v>0</v>
      </c>
      <c r="AA13" s="7"/>
      <c r="AB13" s="6">
        <f>ROUND((X13-Z13),5)</f>
        <v>501</v>
      </c>
      <c r="AC13" s="7"/>
      <c r="AD13" s="8">
        <f>ROUND(IF(Z13=0, IF(X13=0, 0, 1), X13/Z13),5)</f>
        <v>1</v>
      </c>
      <c r="AE13" s="7"/>
      <c r="AF13" s="6">
        <v>501</v>
      </c>
      <c r="AG13" s="7"/>
      <c r="AH13" s="6">
        <v>0</v>
      </c>
      <c r="AI13" s="7"/>
      <c r="AJ13" s="6">
        <f>ROUND((AF13-AH13),5)</f>
        <v>501</v>
      </c>
      <c r="AK13" s="7"/>
      <c r="AL13" s="8">
        <f>ROUND(IF(AH13=0, IF(AF13=0, 0, 1), AF13/AH13),5)</f>
        <v>1</v>
      </c>
      <c r="AM13" s="7"/>
      <c r="AN13" s="6">
        <v>501</v>
      </c>
      <c r="AO13" s="7"/>
      <c r="AP13" s="6">
        <v>0</v>
      </c>
      <c r="AQ13" s="7"/>
      <c r="AR13" s="6">
        <f>ROUND((AN13-AP13),5)</f>
        <v>501</v>
      </c>
      <c r="AS13" s="7"/>
      <c r="AT13" s="8">
        <f>ROUND(IF(AP13=0, IF(AN13=0, 0, 1), AN13/AP13),5)</f>
        <v>1</v>
      </c>
      <c r="AU13" s="7"/>
      <c r="AV13" s="6">
        <f>ROUND(H13+P13+X13+AF13+AN13,5)</f>
        <v>2505.84</v>
      </c>
      <c r="AW13" s="7"/>
      <c r="AX13" s="6">
        <f>ROUND(J13+R13+Z13+AH13+AP13,5)</f>
        <v>0</v>
      </c>
      <c r="AY13" s="7"/>
      <c r="AZ13" s="6">
        <f>ROUND((AV13-AX13),5)</f>
        <v>2505.84</v>
      </c>
      <c r="BA13" s="7"/>
      <c r="BB13" s="8">
        <f>ROUND(IF(AX13=0, IF(AV13=0, 0, 1), AV13/AX13),5)</f>
        <v>1</v>
      </c>
    </row>
    <row r="14" spans="1:54" outlineLevel="3" x14ac:dyDescent="0.25">
      <c r="A14" s="2"/>
      <c r="B14" s="2"/>
      <c r="C14" s="2"/>
      <c r="D14" s="2"/>
      <c r="E14" s="2" t="s">
        <v>21</v>
      </c>
      <c r="F14" s="2"/>
      <c r="G14" s="2"/>
      <c r="H14" s="6">
        <v>818.08</v>
      </c>
      <c r="I14" s="7"/>
      <c r="J14" s="6">
        <v>0</v>
      </c>
      <c r="K14" s="7"/>
      <c r="L14" s="6">
        <f>ROUND((H14-J14),5)</f>
        <v>818.08</v>
      </c>
      <c r="M14" s="7"/>
      <c r="N14" s="8">
        <f>ROUND(IF(J14=0, IF(H14=0, 0, 1), H14/J14),5)</f>
        <v>1</v>
      </c>
      <c r="O14" s="7"/>
      <c r="P14" s="6">
        <v>818.08</v>
      </c>
      <c r="Q14" s="7"/>
      <c r="R14" s="6">
        <v>0</v>
      </c>
      <c r="S14" s="7"/>
      <c r="T14" s="6">
        <f>ROUND((P14-R14),5)</f>
        <v>818.08</v>
      </c>
      <c r="U14" s="7"/>
      <c r="V14" s="8">
        <f>ROUND(IF(R14=0, IF(P14=0, 0, 1), P14/R14),5)</f>
        <v>1</v>
      </c>
      <c r="W14" s="7"/>
      <c r="X14" s="6">
        <v>818</v>
      </c>
      <c r="Y14" s="7"/>
      <c r="Z14" s="6">
        <v>0</v>
      </c>
      <c r="AA14" s="7"/>
      <c r="AB14" s="6">
        <f>ROUND((X14-Z14),5)</f>
        <v>818</v>
      </c>
      <c r="AC14" s="7"/>
      <c r="AD14" s="8">
        <f>ROUND(IF(Z14=0, IF(X14=0, 0, 1), X14/Z14),5)</f>
        <v>1</v>
      </c>
      <c r="AE14" s="7"/>
      <c r="AF14" s="6">
        <v>818</v>
      </c>
      <c r="AG14" s="7"/>
      <c r="AH14" s="6">
        <v>0</v>
      </c>
      <c r="AI14" s="7"/>
      <c r="AJ14" s="6">
        <f>ROUND((AF14-AH14),5)</f>
        <v>818</v>
      </c>
      <c r="AK14" s="7"/>
      <c r="AL14" s="8">
        <f>ROUND(IF(AH14=0, IF(AF14=0, 0, 1), AF14/AH14),5)</f>
        <v>1</v>
      </c>
      <c r="AM14" s="7"/>
      <c r="AN14" s="6">
        <v>818</v>
      </c>
      <c r="AO14" s="7"/>
      <c r="AP14" s="6">
        <v>0</v>
      </c>
      <c r="AQ14" s="7"/>
      <c r="AR14" s="6">
        <f>ROUND((AN14-AP14),5)</f>
        <v>818</v>
      </c>
      <c r="AS14" s="7"/>
      <c r="AT14" s="8">
        <f>ROUND(IF(AP14=0, IF(AN14=0, 0, 1), AN14/AP14),5)</f>
        <v>1</v>
      </c>
      <c r="AU14" s="7"/>
      <c r="AV14" s="6">
        <f>ROUND(H14+P14+X14+AF14+AN14,5)</f>
        <v>4090.16</v>
      </c>
      <c r="AW14" s="7"/>
      <c r="AX14" s="6">
        <f>ROUND(J14+R14+Z14+AH14+AP14,5)</f>
        <v>0</v>
      </c>
      <c r="AY14" s="7"/>
      <c r="AZ14" s="6">
        <f>ROUND((AV14-AX14),5)</f>
        <v>4090.16</v>
      </c>
      <c r="BA14" s="7"/>
      <c r="BB14" s="8">
        <f>ROUND(IF(AX14=0, IF(AV14=0, 0, 1), AV14/AX14),5)</f>
        <v>1</v>
      </c>
    </row>
    <row r="15" spans="1:54" outlineLevel="3" x14ac:dyDescent="0.25">
      <c r="A15" s="2"/>
      <c r="B15" s="2"/>
      <c r="C15" s="2"/>
      <c r="D15" s="2"/>
      <c r="E15" s="2" t="s">
        <v>22</v>
      </c>
      <c r="F15" s="2"/>
      <c r="G15" s="2"/>
      <c r="H15" s="6">
        <v>1168</v>
      </c>
      <c r="I15" s="7"/>
      <c r="J15" s="6">
        <v>0</v>
      </c>
      <c r="K15" s="7"/>
      <c r="L15" s="6">
        <f>ROUND((H15-J15),5)</f>
        <v>1168</v>
      </c>
      <c r="M15" s="7"/>
      <c r="N15" s="8">
        <f>ROUND(IF(J15=0, IF(H15=0, 0, 1), H15/J15),5)</f>
        <v>1</v>
      </c>
      <c r="O15" s="7"/>
      <c r="P15" s="6">
        <v>1168</v>
      </c>
      <c r="Q15" s="7"/>
      <c r="R15" s="6">
        <v>0</v>
      </c>
      <c r="S15" s="7"/>
      <c r="T15" s="6">
        <f>ROUND((P15-R15),5)</f>
        <v>1168</v>
      </c>
      <c r="U15" s="7"/>
      <c r="V15" s="8">
        <f>ROUND(IF(R15=0, IF(P15=0, 0, 1), P15/R15),5)</f>
        <v>1</v>
      </c>
      <c r="W15" s="7"/>
      <c r="X15" s="6">
        <v>1168</v>
      </c>
      <c r="Y15" s="7"/>
      <c r="Z15" s="6">
        <v>0</v>
      </c>
      <c r="AA15" s="7"/>
      <c r="AB15" s="6">
        <f>ROUND((X15-Z15),5)</f>
        <v>1168</v>
      </c>
      <c r="AC15" s="7"/>
      <c r="AD15" s="8">
        <f>ROUND(IF(Z15=0, IF(X15=0, 0, 1), X15/Z15),5)</f>
        <v>1</v>
      </c>
      <c r="AE15" s="7"/>
      <c r="AF15" s="6">
        <v>1168</v>
      </c>
      <c r="AG15" s="7"/>
      <c r="AH15" s="6">
        <v>0</v>
      </c>
      <c r="AI15" s="7"/>
      <c r="AJ15" s="6">
        <f>ROUND((AF15-AH15),5)</f>
        <v>1168</v>
      </c>
      <c r="AK15" s="7"/>
      <c r="AL15" s="8">
        <f>ROUND(IF(AH15=0, IF(AF15=0, 0, 1), AF15/AH15),5)</f>
        <v>1</v>
      </c>
      <c r="AM15" s="7"/>
      <c r="AN15" s="6">
        <v>1168</v>
      </c>
      <c r="AO15" s="7"/>
      <c r="AP15" s="6">
        <v>0</v>
      </c>
      <c r="AQ15" s="7"/>
      <c r="AR15" s="6">
        <f>ROUND((AN15-AP15),5)</f>
        <v>1168</v>
      </c>
      <c r="AS15" s="7"/>
      <c r="AT15" s="8">
        <f>ROUND(IF(AP15=0, IF(AN15=0, 0, 1), AN15/AP15),5)</f>
        <v>1</v>
      </c>
      <c r="AU15" s="7"/>
      <c r="AV15" s="6">
        <f>ROUND(H15+P15+X15+AF15+AN15,5)</f>
        <v>5840</v>
      </c>
      <c r="AW15" s="7"/>
      <c r="AX15" s="6">
        <f>ROUND(J15+R15+Z15+AH15+AP15,5)</f>
        <v>0</v>
      </c>
      <c r="AY15" s="7"/>
      <c r="AZ15" s="6">
        <f>ROUND((AV15-AX15),5)</f>
        <v>5840</v>
      </c>
      <c r="BA15" s="7"/>
      <c r="BB15" s="8">
        <f>ROUND(IF(AX15=0, IF(AV15=0, 0, 1), AV15/AX15),5)</f>
        <v>1</v>
      </c>
    </row>
    <row r="16" spans="1:54" outlineLevel="3" x14ac:dyDescent="0.25">
      <c r="A16" s="2"/>
      <c r="B16" s="2"/>
      <c r="C16" s="2"/>
      <c r="D16" s="2"/>
      <c r="E16" s="2" t="s">
        <v>23</v>
      </c>
      <c r="F16" s="2"/>
      <c r="G16" s="2"/>
      <c r="H16" s="6">
        <v>0</v>
      </c>
      <c r="I16" s="7"/>
      <c r="J16" s="6"/>
      <c r="K16" s="7"/>
      <c r="L16" s="6"/>
      <c r="M16" s="7"/>
      <c r="N16" s="8"/>
      <c r="O16" s="7"/>
      <c r="P16" s="6">
        <v>0</v>
      </c>
      <c r="Q16" s="7"/>
      <c r="R16" s="6"/>
      <c r="S16" s="7"/>
      <c r="T16" s="6"/>
      <c r="U16" s="7"/>
      <c r="V16" s="8"/>
      <c r="W16" s="7"/>
      <c r="X16" s="6">
        <v>4213.3500000000004</v>
      </c>
      <c r="Y16" s="7"/>
      <c r="Z16" s="6"/>
      <c r="AA16" s="7"/>
      <c r="AB16" s="6"/>
      <c r="AC16" s="7"/>
      <c r="AD16" s="8"/>
      <c r="AE16" s="7"/>
      <c r="AF16" s="6">
        <v>0</v>
      </c>
      <c r="AG16" s="7"/>
      <c r="AH16" s="6"/>
      <c r="AI16" s="7"/>
      <c r="AJ16" s="6"/>
      <c r="AK16" s="7"/>
      <c r="AL16" s="8"/>
      <c r="AM16" s="7"/>
      <c r="AN16" s="6">
        <v>0</v>
      </c>
      <c r="AO16" s="7"/>
      <c r="AP16" s="6"/>
      <c r="AQ16" s="7"/>
      <c r="AR16" s="6"/>
      <c r="AS16" s="7"/>
      <c r="AT16" s="8"/>
      <c r="AU16" s="7"/>
      <c r="AV16" s="6">
        <f>ROUND(H16+P16+X16+AF16+AN16,5)</f>
        <v>4213.3500000000004</v>
      </c>
      <c r="AW16" s="7"/>
      <c r="AX16" s="6"/>
      <c r="AY16" s="7"/>
      <c r="AZ16" s="6"/>
      <c r="BA16" s="7"/>
      <c r="BB16" s="8"/>
    </row>
    <row r="17" spans="1:54" outlineLevel="3" x14ac:dyDescent="0.25">
      <c r="A17" s="2"/>
      <c r="B17" s="2"/>
      <c r="C17" s="2"/>
      <c r="D17" s="2"/>
      <c r="E17" s="2" t="s">
        <v>24</v>
      </c>
      <c r="F17" s="2"/>
      <c r="G17" s="2"/>
      <c r="H17" s="6">
        <v>0</v>
      </c>
      <c r="I17" s="7"/>
      <c r="J17" s="6"/>
      <c r="K17" s="7"/>
      <c r="L17" s="6"/>
      <c r="M17" s="7"/>
      <c r="N17" s="8"/>
      <c r="O17" s="7"/>
      <c r="P17" s="6">
        <v>0</v>
      </c>
      <c r="Q17" s="7"/>
      <c r="R17" s="6"/>
      <c r="S17" s="7"/>
      <c r="T17" s="6"/>
      <c r="U17" s="7"/>
      <c r="V17" s="8"/>
      <c r="W17" s="7"/>
      <c r="X17" s="6">
        <v>0</v>
      </c>
      <c r="Y17" s="7"/>
      <c r="Z17" s="6"/>
      <c r="AA17" s="7"/>
      <c r="AB17" s="6"/>
      <c r="AC17" s="7"/>
      <c r="AD17" s="8"/>
      <c r="AE17" s="7"/>
      <c r="AF17" s="6">
        <v>0</v>
      </c>
      <c r="AG17" s="7"/>
      <c r="AH17" s="6"/>
      <c r="AI17" s="7"/>
      <c r="AJ17" s="6"/>
      <c r="AK17" s="7"/>
      <c r="AL17" s="8"/>
      <c r="AM17" s="7"/>
      <c r="AN17" s="6">
        <v>22677</v>
      </c>
      <c r="AO17" s="7"/>
      <c r="AP17" s="6"/>
      <c r="AQ17" s="7"/>
      <c r="AR17" s="6"/>
      <c r="AS17" s="7"/>
      <c r="AT17" s="8"/>
      <c r="AU17" s="7"/>
      <c r="AV17" s="6">
        <f>ROUND(H17+P17+X17+AF17+AN17,5)</f>
        <v>22677</v>
      </c>
      <c r="AW17" s="7"/>
      <c r="AX17" s="6"/>
      <c r="AY17" s="7"/>
      <c r="AZ17" s="6"/>
      <c r="BA17" s="7"/>
      <c r="BB17" s="8"/>
    </row>
    <row r="18" spans="1:54" outlineLevel="3" x14ac:dyDescent="0.25">
      <c r="A18" s="2"/>
      <c r="B18" s="2"/>
      <c r="C18" s="2"/>
      <c r="D18" s="2"/>
      <c r="E18" s="2" t="s">
        <v>25</v>
      </c>
      <c r="F18" s="2"/>
      <c r="G18" s="2"/>
      <c r="H18" s="6">
        <v>20482.169999999998</v>
      </c>
      <c r="I18" s="7"/>
      <c r="J18" s="6">
        <v>0</v>
      </c>
      <c r="K18" s="7"/>
      <c r="L18" s="6">
        <f>ROUND((H18-J18),5)</f>
        <v>20482.169999999998</v>
      </c>
      <c r="M18" s="7"/>
      <c r="N18" s="8">
        <f>ROUND(IF(J18=0, IF(H18=0, 0, 1), H18/J18),5)</f>
        <v>1</v>
      </c>
      <c r="O18" s="7"/>
      <c r="P18" s="6">
        <v>20630.669999999998</v>
      </c>
      <c r="Q18" s="7"/>
      <c r="R18" s="6">
        <v>0</v>
      </c>
      <c r="S18" s="7"/>
      <c r="T18" s="6">
        <f>ROUND((P18-R18),5)</f>
        <v>20630.669999999998</v>
      </c>
      <c r="U18" s="7"/>
      <c r="V18" s="8">
        <f>ROUND(IF(R18=0, IF(P18=0, 0, 1), P18/R18),5)</f>
        <v>1</v>
      </c>
      <c r="W18" s="7"/>
      <c r="X18" s="6">
        <v>20556</v>
      </c>
      <c r="Y18" s="7"/>
      <c r="Z18" s="6">
        <v>0</v>
      </c>
      <c r="AA18" s="7"/>
      <c r="AB18" s="6">
        <f>ROUND((X18-Z18),5)</f>
        <v>20556</v>
      </c>
      <c r="AC18" s="7"/>
      <c r="AD18" s="8">
        <f>ROUND(IF(Z18=0, IF(X18=0, 0, 1), X18/Z18),5)</f>
        <v>1</v>
      </c>
      <c r="AE18" s="7"/>
      <c r="AF18" s="6">
        <v>20556</v>
      </c>
      <c r="AG18" s="7"/>
      <c r="AH18" s="6">
        <v>0</v>
      </c>
      <c r="AI18" s="7"/>
      <c r="AJ18" s="6">
        <f>ROUND((AF18-AH18),5)</f>
        <v>20556</v>
      </c>
      <c r="AK18" s="7"/>
      <c r="AL18" s="8">
        <f>ROUND(IF(AH18=0, IF(AF18=0, 0, 1), AF18/AH18),5)</f>
        <v>1</v>
      </c>
      <c r="AM18" s="7"/>
      <c r="AN18" s="6">
        <v>20556</v>
      </c>
      <c r="AO18" s="7"/>
      <c r="AP18" s="6">
        <v>0</v>
      </c>
      <c r="AQ18" s="7"/>
      <c r="AR18" s="6">
        <f>ROUND((AN18-AP18),5)</f>
        <v>20556</v>
      </c>
      <c r="AS18" s="7"/>
      <c r="AT18" s="8">
        <f>ROUND(IF(AP18=0, IF(AN18=0, 0, 1), AN18/AP18),5)</f>
        <v>1</v>
      </c>
      <c r="AU18" s="7"/>
      <c r="AV18" s="6">
        <f>ROUND(H18+P18+X18+AF18+AN18,5)</f>
        <v>102780.84</v>
      </c>
      <c r="AW18" s="7"/>
      <c r="AX18" s="6">
        <f>ROUND(J18+R18+Z18+AH18+AP18,5)</f>
        <v>0</v>
      </c>
      <c r="AY18" s="7"/>
      <c r="AZ18" s="6">
        <f>ROUND((AV18-AX18),5)</f>
        <v>102780.84</v>
      </c>
      <c r="BA18" s="7"/>
      <c r="BB18" s="8">
        <f>ROUND(IF(AX18=0, IF(AV18=0, 0, 1), AV18/AX18),5)</f>
        <v>1</v>
      </c>
    </row>
    <row r="19" spans="1:54" outlineLevel="3" x14ac:dyDescent="0.25">
      <c r="A19" s="2"/>
      <c r="B19" s="2"/>
      <c r="C19" s="2"/>
      <c r="D19" s="2"/>
      <c r="E19" s="2" t="s">
        <v>26</v>
      </c>
      <c r="F19" s="2"/>
      <c r="G19" s="2"/>
      <c r="H19" s="6">
        <v>0</v>
      </c>
      <c r="I19" s="7"/>
      <c r="J19" s="6">
        <v>0</v>
      </c>
      <c r="K19" s="7"/>
      <c r="L19" s="6">
        <f>ROUND((H19-J19),5)</f>
        <v>0</v>
      </c>
      <c r="M19" s="7"/>
      <c r="N19" s="8">
        <f>ROUND(IF(J19=0, IF(H19=0, 0, 1), H19/J19),5)</f>
        <v>0</v>
      </c>
      <c r="O19" s="7"/>
      <c r="P19" s="6">
        <v>0</v>
      </c>
      <c r="Q19" s="7"/>
      <c r="R19" s="6">
        <v>0</v>
      </c>
      <c r="S19" s="7"/>
      <c r="T19" s="6">
        <f>ROUND((P19-R19),5)</f>
        <v>0</v>
      </c>
      <c r="U19" s="7"/>
      <c r="V19" s="8">
        <f>ROUND(IF(R19=0, IF(P19=0, 0, 1), P19/R19),5)</f>
        <v>0</v>
      </c>
      <c r="W19" s="7"/>
      <c r="X19" s="6">
        <v>0</v>
      </c>
      <c r="Y19" s="7"/>
      <c r="Z19" s="6">
        <v>0</v>
      </c>
      <c r="AA19" s="7"/>
      <c r="AB19" s="6">
        <f>ROUND((X19-Z19),5)</f>
        <v>0</v>
      </c>
      <c r="AC19" s="7"/>
      <c r="AD19" s="8">
        <f>ROUND(IF(Z19=0, IF(X19=0, 0, 1), X19/Z19),5)</f>
        <v>0</v>
      </c>
      <c r="AE19" s="7"/>
      <c r="AF19" s="6">
        <v>0</v>
      </c>
      <c r="AG19" s="7"/>
      <c r="AH19" s="6">
        <v>0</v>
      </c>
      <c r="AI19" s="7"/>
      <c r="AJ19" s="6">
        <f>ROUND((AF19-AH19),5)</f>
        <v>0</v>
      </c>
      <c r="AK19" s="7"/>
      <c r="AL19" s="8">
        <f>ROUND(IF(AH19=0, IF(AF19=0, 0, 1), AF19/AH19),5)</f>
        <v>0</v>
      </c>
      <c r="AM19" s="7"/>
      <c r="AN19" s="6">
        <v>0</v>
      </c>
      <c r="AO19" s="7"/>
      <c r="AP19" s="6">
        <v>0</v>
      </c>
      <c r="AQ19" s="7"/>
      <c r="AR19" s="6">
        <f>ROUND((AN19-AP19),5)</f>
        <v>0</v>
      </c>
      <c r="AS19" s="7"/>
      <c r="AT19" s="8">
        <f>ROUND(IF(AP19=0, IF(AN19=0, 0, 1), AN19/AP19),5)</f>
        <v>0</v>
      </c>
      <c r="AU19" s="7"/>
      <c r="AV19" s="6">
        <f>ROUND(H19+P19+X19+AF19+AN19,5)</f>
        <v>0</v>
      </c>
      <c r="AW19" s="7"/>
      <c r="AX19" s="6">
        <f>ROUND(J19+R19+Z19+AH19+AP19,5)</f>
        <v>0</v>
      </c>
      <c r="AY19" s="7"/>
      <c r="AZ19" s="6">
        <f>ROUND((AV19-AX19),5)</f>
        <v>0</v>
      </c>
      <c r="BA19" s="7"/>
      <c r="BB19" s="8">
        <f>ROUND(IF(AX19=0, IF(AV19=0, 0, 1), AV19/AX19),5)</f>
        <v>0</v>
      </c>
    </row>
    <row r="20" spans="1:54" outlineLevel="3" x14ac:dyDescent="0.25">
      <c r="A20" s="2"/>
      <c r="B20" s="2"/>
      <c r="C20" s="2"/>
      <c r="D20" s="2"/>
      <c r="E20" s="2" t="s">
        <v>27</v>
      </c>
      <c r="F20" s="2"/>
      <c r="G20" s="2"/>
      <c r="H20" s="6">
        <v>26059.919999999998</v>
      </c>
      <c r="I20" s="7"/>
      <c r="J20" s="6">
        <v>0</v>
      </c>
      <c r="K20" s="7"/>
      <c r="L20" s="6">
        <f>ROUND((H20-J20),5)</f>
        <v>26059.919999999998</v>
      </c>
      <c r="M20" s="7"/>
      <c r="N20" s="8">
        <f>ROUND(IF(J20=0, IF(H20=0, 0, 1), H20/J20),5)</f>
        <v>1</v>
      </c>
      <c r="O20" s="7"/>
      <c r="P20" s="6">
        <v>26059.919999999998</v>
      </c>
      <c r="Q20" s="7"/>
      <c r="R20" s="6">
        <v>0</v>
      </c>
      <c r="S20" s="7"/>
      <c r="T20" s="6">
        <f>ROUND((P20-R20),5)</f>
        <v>26059.919999999998</v>
      </c>
      <c r="U20" s="7"/>
      <c r="V20" s="8">
        <f>ROUND(IF(R20=0, IF(P20=0, 0, 1), P20/R20),5)</f>
        <v>1</v>
      </c>
      <c r="W20" s="7"/>
      <c r="X20" s="6">
        <v>26060</v>
      </c>
      <c r="Y20" s="7"/>
      <c r="Z20" s="6">
        <v>0</v>
      </c>
      <c r="AA20" s="7"/>
      <c r="AB20" s="6">
        <f>ROUND((X20-Z20),5)</f>
        <v>26060</v>
      </c>
      <c r="AC20" s="7"/>
      <c r="AD20" s="8">
        <f>ROUND(IF(Z20=0, IF(X20=0, 0, 1), X20/Z20),5)</f>
        <v>1</v>
      </c>
      <c r="AE20" s="7"/>
      <c r="AF20" s="6">
        <v>26060</v>
      </c>
      <c r="AG20" s="7"/>
      <c r="AH20" s="6">
        <v>0</v>
      </c>
      <c r="AI20" s="7"/>
      <c r="AJ20" s="6">
        <f>ROUND((AF20-AH20),5)</f>
        <v>26060</v>
      </c>
      <c r="AK20" s="7"/>
      <c r="AL20" s="8">
        <f>ROUND(IF(AH20=0, IF(AF20=0, 0, 1), AF20/AH20),5)</f>
        <v>1</v>
      </c>
      <c r="AM20" s="7"/>
      <c r="AN20" s="6">
        <v>26060</v>
      </c>
      <c r="AO20" s="7"/>
      <c r="AP20" s="6">
        <v>0</v>
      </c>
      <c r="AQ20" s="7"/>
      <c r="AR20" s="6">
        <f>ROUND((AN20-AP20),5)</f>
        <v>26060</v>
      </c>
      <c r="AS20" s="7"/>
      <c r="AT20" s="8">
        <f>ROUND(IF(AP20=0, IF(AN20=0, 0, 1), AN20/AP20),5)</f>
        <v>1</v>
      </c>
      <c r="AU20" s="7"/>
      <c r="AV20" s="6">
        <f>ROUND(H20+P20+X20+AF20+AN20,5)</f>
        <v>130299.84</v>
      </c>
      <c r="AW20" s="7"/>
      <c r="AX20" s="6">
        <f>ROUND(J20+R20+Z20+AH20+AP20,5)</f>
        <v>0</v>
      </c>
      <c r="AY20" s="7"/>
      <c r="AZ20" s="6">
        <f>ROUND((AV20-AX20),5)</f>
        <v>130299.84</v>
      </c>
      <c r="BA20" s="7"/>
      <c r="BB20" s="8">
        <f>ROUND(IF(AX20=0, IF(AV20=0, 0, 1), AV20/AX20),5)</f>
        <v>1</v>
      </c>
    </row>
    <row r="21" spans="1:54" ht="15.75" outlineLevel="3" thickBot="1" x14ac:dyDescent="0.3">
      <c r="A21" s="2"/>
      <c r="B21" s="2"/>
      <c r="C21" s="2"/>
      <c r="D21" s="2"/>
      <c r="E21" s="2" t="s">
        <v>28</v>
      </c>
      <c r="F21" s="2"/>
      <c r="G21" s="2"/>
      <c r="H21" s="9">
        <v>0</v>
      </c>
      <c r="I21" s="7"/>
      <c r="J21" s="9">
        <v>167392.29</v>
      </c>
      <c r="K21" s="7"/>
      <c r="L21" s="9">
        <f>ROUND((H21-J21),5)</f>
        <v>-167392.29</v>
      </c>
      <c r="M21" s="7"/>
      <c r="N21" s="10">
        <f>ROUND(IF(J21=0, IF(H21=0, 0, 1), H21/J21),5)</f>
        <v>0</v>
      </c>
      <c r="O21" s="7"/>
      <c r="P21" s="9">
        <v>0</v>
      </c>
      <c r="Q21" s="7"/>
      <c r="R21" s="9">
        <v>167392.26999999999</v>
      </c>
      <c r="S21" s="7"/>
      <c r="T21" s="9">
        <f>ROUND((P21-R21),5)</f>
        <v>-167392.26999999999</v>
      </c>
      <c r="U21" s="7"/>
      <c r="V21" s="10">
        <f>ROUND(IF(R21=0, IF(P21=0, 0, 1), P21/R21),5)</f>
        <v>0</v>
      </c>
      <c r="W21" s="7"/>
      <c r="X21" s="9">
        <v>0</v>
      </c>
      <c r="Y21" s="7"/>
      <c r="Z21" s="9">
        <v>167392.26999999999</v>
      </c>
      <c r="AA21" s="7"/>
      <c r="AB21" s="9">
        <f>ROUND((X21-Z21),5)</f>
        <v>-167392.26999999999</v>
      </c>
      <c r="AC21" s="7"/>
      <c r="AD21" s="10">
        <f>ROUND(IF(Z21=0, IF(X21=0, 0, 1), X21/Z21),5)</f>
        <v>0</v>
      </c>
      <c r="AE21" s="7"/>
      <c r="AF21" s="9">
        <v>0</v>
      </c>
      <c r="AG21" s="7"/>
      <c r="AH21" s="9">
        <v>167392.26999999999</v>
      </c>
      <c r="AI21" s="7"/>
      <c r="AJ21" s="9">
        <f>ROUND((AF21-AH21),5)</f>
        <v>-167392.26999999999</v>
      </c>
      <c r="AK21" s="7"/>
      <c r="AL21" s="10">
        <f>ROUND(IF(AH21=0, IF(AF21=0, 0, 1), AF21/AH21),5)</f>
        <v>0</v>
      </c>
      <c r="AM21" s="7"/>
      <c r="AN21" s="9">
        <v>0</v>
      </c>
      <c r="AO21" s="7"/>
      <c r="AP21" s="9">
        <v>167392.26999999999</v>
      </c>
      <c r="AQ21" s="7"/>
      <c r="AR21" s="9">
        <f>ROUND((AN21-AP21),5)</f>
        <v>-167392.26999999999</v>
      </c>
      <c r="AS21" s="7"/>
      <c r="AT21" s="10">
        <f>ROUND(IF(AP21=0, IF(AN21=0, 0, 1), AN21/AP21),5)</f>
        <v>0</v>
      </c>
      <c r="AU21" s="7"/>
      <c r="AV21" s="9">
        <f>ROUND(H21+P21+X21+AF21+AN21,5)</f>
        <v>0</v>
      </c>
      <c r="AW21" s="7"/>
      <c r="AX21" s="9">
        <f>ROUND(J21+R21+Z21+AH21+AP21,5)</f>
        <v>836961.37</v>
      </c>
      <c r="AY21" s="7"/>
      <c r="AZ21" s="9">
        <f>ROUND((AV21-AX21),5)</f>
        <v>-836961.37</v>
      </c>
      <c r="BA21" s="7"/>
      <c r="BB21" s="10">
        <f>ROUND(IF(AX21=0, IF(AV21=0, 0, 1), AV21/AX21),5)</f>
        <v>0</v>
      </c>
    </row>
    <row r="22" spans="1:54" outlineLevel="2" x14ac:dyDescent="0.25">
      <c r="A22" s="2"/>
      <c r="B22" s="2"/>
      <c r="C22" s="2"/>
      <c r="D22" s="2" t="s">
        <v>29</v>
      </c>
      <c r="E22" s="2"/>
      <c r="F22" s="2"/>
      <c r="G22" s="2"/>
      <c r="H22" s="6">
        <f>ROUND(SUM(H5:H21),5)</f>
        <v>162109.19</v>
      </c>
      <c r="I22" s="7"/>
      <c r="J22" s="6">
        <f>ROUND(SUM(J5:J21),5)</f>
        <v>167392.29</v>
      </c>
      <c r="K22" s="7"/>
      <c r="L22" s="6">
        <f>ROUND((H22-J22),5)</f>
        <v>-5283.1</v>
      </c>
      <c r="M22" s="7"/>
      <c r="N22" s="8">
        <f>ROUND(IF(J22=0, IF(H22=0, 0, 1), H22/J22),5)</f>
        <v>0.96843999999999997</v>
      </c>
      <c r="O22" s="7"/>
      <c r="P22" s="6">
        <f>ROUND(SUM(P5:P21),5)</f>
        <v>162930.69</v>
      </c>
      <c r="Q22" s="7"/>
      <c r="R22" s="6">
        <f>ROUND(SUM(R5:R21),5)</f>
        <v>167392.26999999999</v>
      </c>
      <c r="S22" s="7"/>
      <c r="T22" s="6">
        <f>ROUND((P22-R22),5)</f>
        <v>-4461.58</v>
      </c>
      <c r="U22" s="7"/>
      <c r="V22" s="8">
        <f>ROUND(IF(R22=0, IF(P22=0, 0, 1), P22/R22),5)</f>
        <v>0.97335000000000005</v>
      </c>
      <c r="W22" s="7"/>
      <c r="X22" s="6">
        <f>ROUND(SUM(X5:X21),5)</f>
        <v>166732.35</v>
      </c>
      <c r="Y22" s="7"/>
      <c r="Z22" s="6">
        <f>ROUND(SUM(Z5:Z21),5)</f>
        <v>167392.26999999999</v>
      </c>
      <c r="AA22" s="7"/>
      <c r="AB22" s="6">
        <f>ROUND((X22-Z22),5)</f>
        <v>-659.92</v>
      </c>
      <c r="AC22" s="7"/>
      <c r="AD22" s="8">
        <f>ROUND(IF(Z22=0, IF(X22=0, 0, 1), X22/Z22),5)</f>
        <v>0.99605999999999995</v>
      </c>
      <c r="AE22" s="7"/>
      <c r="AF22" s="6">
        <f>ROUND(SUM(AF5:AF21),5)</f>
        <v>162452.1</v>
      </c>
      <c r="AG22" s="7"/>
      <c r="AH22" s="6">
        <f>ROUND(SUM(AH5:AH21),5)</f>
        <v>167392.26999999999</v>
      </c>
      <c r="AI22" s="7"/>
      <c r="AJ22" s="6">
        <f>ROUND((AF22-AH22),5)</f>
        <v>-4940.17</v>
      </c>
      <c r="AK22" s="7"/>
      <c r="AL22" s="8">
        <f>ROUND(IF(AH22=0, IF(AF22=0, 0, 1), AF22/AH22),5)</f>
        <v>0.97048999999999996</v>
      </c>
      <c r="AM22" s="7"/>
      <c r="AN22" s="6">
        <f>ROUND(SUM(AN5:AN21),5)</f>
        <v>185196</v>
      </c>
      <c r="AO22" s="7"/>
      <c r="AP22" s="6">
        <f>ROUND(SUM(AP5:AP21),5)</f>
        <v>167392.26999999999</v>
      </c>
      <c r="AQ22" s="7"/>
      <c r="AR22" s="6">
        <f>ROUND((AN22-AP22),5)</f>
        <v>17803.73</v>
      </c>
      <c r="AS22" s="7"/>
      <c r="AT22" s="8">
        <f>ROUND(IF(AP22=0, IF(AN22=0, 0, 1), AN22/AP22),5)</f>
        <v>1.10636</v>
      </c>
      <c r="AU22" s="7"/>
      <c r="AV22" s="6">
        <f>ROUND(H22+P22+X22+AF22+AN22,5)</f>
        <v>839420.33</v>
      </c>
      <c r="AW22" s="7"/>
      <c r="AX22" s="6">
        <f>ROUND(J22+R22+Z22+AH22+AP22,5)</f>
        <v>836961.37</v>
      </c>
      <c r="AY22" s="7"/>
      <c r="AZ22" s="6">
        <f>ROUND((AV22-AX22),5)</f>
        <v>2458.96</v>
      </c>
      <c r="BA22" s="7"/>
      <c r="BB22" s="8">
        <f>ROUND(IF(AX22=0, IF(AV22=0, 0, 1), AV22/AX22),5)</f>
        <v>1.0029399999999999</v>
      </c>
    </row>
    <row r="23" spans="1:54" outlineLevel="2" x14ac:dyDescent="0.25">
      <c r="A23" s="2"/>
      <c r="B23" s="2"/>
      <c r="C23" s="2"/>
      <c r="D23" s="2" t="s">
        <v>30</v>
      </c>
      <c r="E23" s="2"/>
      <c r="F23" s="2"/>
      <c r="G23" s="2"/>
      <c r="H23" s="6">
        <v>1799.58</v>
      </c>
      <c r="I23" s="7"/>
      <c r="J23" s="6"/>
      <c r="K23" s="7"/>
      <c r="L23" s="6"/>
      <c r="M23" s="7"/>
      <c r="N23" s="8"/>
      <c r="O23" s="7"/>
      <c r="P23" s="6">
        <v>1799.58</v>
      </c>
      <c r="Q23" s="7"/>
      <c r="R23" s="6"/>
      <c r="S23" s="7"/>
      <c r="T23" s="6"/>
      <c r="U23" s="7"/>
      <c r="V23" s="8"/>
      <c r="W23" s="7"/>
      <c r="X23" s="6">
        <v>1800</v>
      </c>
      <c r="Y23" s="7"/>
      <c r="Z23" s="6"/>
      <c r="AA23" s="7"/>
      <c r="AB23" s="6"/>
      <c r="AC23" s="7"/>
      <c r="AD23" s="8"/>
      <c r="AE23" s="7"/>
      <c r="AF23" s="6">
        <v>1800</v>
      </c>
      <c r="AG23" s="7"/>
      <c r="AH23" s="6"/>
      <c r="AI23" s="7"/>
      <c r="AJ23" s="6"/>
      <c r="AK23" s="7"/>
      <c r="AL23" s="8"/>
      <c r="AM23" s="7"/>
      <c r="AN23" s="6">
        <v>14397</v>
      </c>
      <c r="AO23" s="7"/>
      <c r="AP23" s="6"/>
      <c r="AQ23" s="7"/>
      <c r="AR23" s="6"/>
      <c r="AS23" s="7"/>
      <c r="AT23" s="8"/>
      <c r="AU23" s="7"/>
      <c r="AV23" s="6">
        <f>ROUND(H23+P23+X23+AF23+AN23,5)</f>
        <v>21596.16</v>
      </c>
      <c r="AW23" s="7"/>
      <c r="AX23" s="6"/>
      <c r="AY23" s="7"/>
      <c r="AZ23" s="6"/>
      <c r="BA23" s="7"/>
      <c r="BB23" s="8"/>
    </row>
    <row r="24" spans="1:54" outlineLevel="3" x14ac:dyDescent="0.25">
      <c r="A24" s="2"/>
      <c r="B24" s="2"/>
      <c r="C24" s="2"/>
      <c r="D24" s="2" t="s">
        <v>31</v>
      </c>
      <c r="E24" s="2"/>
      <c r="F24" s="2"/>
      <c r="G24" s="2"/>
      <c r="H24" s="6"/>
      <c r="I24" s="7"/>
      <c r="J24" s="6"/>
      <c r="K24" s="7"/>
      <c r="L24" s="6"/>
      <c r="M24" s="7"/>
      <c r="N24" s="8"/>
      <c r="O24" s="7"/>
      <c r="P24" s="6"/>
      <c r="Q24" s="7"/>
      <c r="R24" s="6"/>
      <c r="S24" s="7"/>
      <c r="T24" s="6"/>
      <c r="U24" s="7"/>
      <c r="V24" s="8"/>
      <c r="W24" s="7"/>
      <c r="X24" s="6"/>
      <c r="Y24" s="7"/>
      <c r="Z24" s="6"/>
      <c r="AA24" s="7"/>
      <c r="AB24" s="6"/>
      <c r="AC24" s="7"/>
      <c r="AD24" s="8"/>
      <c r="AE24" s="7"/>
      <c r="AF24" s="6"/>
      <c r="AG24" s="7"/>
      <c r="AH24" s="6"/>
      <c r="AI24" s="7"/>
      <c r="AJ24" s="6"/>
      <c r="AK24" s="7"/>
      <c r="AL24" s="8"/>
      <c r="AM24" s="7"/>
      <c r="AN24" s="6"/>
      <c r="AO24" s="7"/>
      <c r="AP24" s="6"/>
      <c r="AQ24" s="7"/>
      <c r="AR24" s="6"/>
      <c r="AS24" s="7"/>
      <c r="AT24" s="8"/>
      <c r="AU24" s="7"/>
      <c r="AV24" s="6"/>
      <c r="AW24" s="7"/>
      <c r="AX24" s="6"/>
      <c r="AY24" s="7"/>
      <c r="AZ24" s="6"/>
      <c r="BA24" s="7"/>
      <c r="BB24" s="8"/>
    </row>
    <row r="25" spans="1:54" outlineLevel="3" x14ac:dyDescent="0.25">
      <c r="A25" s="2"/>
      <c r="B25" s="2"/>
      <c r="C25" s="2"/>
      <c r="D25" s="2"/>
      <c r="E25" s="2" t="s">
        <v>32</v>
      </c>
      <c r="F25" s="2"/>
      <c r="G25" s="2"/>
      <c r="H25" s="6">
        <v>9765</v>
      </c>
      <c r="I25" s="7"/>
      <c r="J25" s="6"/>
      <c r="K25" s="7"/>
      <c r="L25" s="6"/>
      <c r="M25" s="7"/>
      <c r="N25" s="8"/>
      <c r="O25" s="7"/>
      <c r="P25" s="6">
        <v>9765</v>
      </c>
      <c r="Q25" s="7"/>
      <c r="R25" s="6"/>
      <c r="S25" s="7"/>
      <c r="T25" s="6"/>
      <c r="U25" s="7"/>
      <c r="V25" s="8"/>
      <c r="W25" s="7"/>
      <c r="X25" s="6">
        <v>9775</v>
      </c>
      <c r="Y25" s="7"/>
      <c r="Z25" s="6"/>
      <c r="AA25" s="7"/>
      <c r="AB25" s="6"/>
      <c r="AC25" s="7"/>
      <c r="AD25" s="8"/>
      <c r="AE25" s="7"/>
      <c r="AF25" s="6">
        <v>0</v>
      </c>
      <c r="AG25" s="7"/>
      <c r="AH25" s="6"/>
      <c r="AI25" s="7"/>
      <c r="AJ25" s="6"/>
      <c r="AK25" s="7"/>
      <c r="AL25" s="8"/>
      <c r="AM25" s="7"/>
      <c r="AN25" s="6">
        <v>0</v>
      </c>
      <c r="AO25" s="7"/>
      <c r="AP25" s="6"/>
      <c r="AQ25" s="7"/>
      <c r="AR25" s="6"/>
      <c r="AS25" s="7"/>
      <c r="AT25" s="8"/>
      <c r="AU25" s="7"/>
      <c r="AV25" s="6">
        <f>ROUND(H25+P25+X25+AF25+AN25,5)</f>
        <v>29305</v>
      </c>
      <c r="AW25" s="7"/>
      <c r="AX25" s="6"/>
      <c r="AY25" s="7"/>
      <c r="AZ25" s="6"/>
      <c r="BA25" s="7"/>
      <c r="BB25" s="8"/>
    </row>
    <row r="26" spans="1:54" outlineLevel="3" x14ac:dyDescent="0.25">
      <c r="A26" s="2"/>
      <c r="B26" s="2"/>
      <c r="C26" s="2"/>
      <c r="D26" s="2"/>
      <c r="E26" s="2" t="s">
        <v>33</v>
      </c>
      <c r="F26" s="2"/>
      <c r="G26" s="2"/>
      <c r="H26" s="6">
        <v>0</v>
      </c>
      <c r="I26" s="7"/>
      <c r="J26" s="6"/>
      <c r="K26" s="7"/>
      <c r="L26" s="6"/>
      <c r="M26" s="7"/>
      <c r="N26" s="8"/>
      <c r="O26" s="7"/>
      <c r="P26" s="6">
        <v>0</v>
      </c>
      <c r="Q26" s="7"/>
      <c r="R26" s="6"/>
      <c r="S26" s="7"/>
      <c r="T26" s="6"/>
      <c r="U26" s="7"/>
      <c r="V26" s="8"/>
      <c r="W26" s="7"/>
      <c r="X26" s="6">
        <v>0</v>
      </c>
      <c r="Y26" s="7"/>
      <c r="Z26" s="6"/>
      <c r="AA26" s="7"/>
      <c r="AB26" s="6"/>
      <c r="AC26" s="7"/>
      <c r="AD26" s="8"/>
      <c r="AE26" s="7"/>
      <c r="AF26" s="6">
        <v>0</v>
      </c>
      <c r="AG26" s="7"/>
      <c r="AH26" s="6"/>
      <c r="AI26" s="7"/>
      <c r="AJ26" s="6"/>
      <c r="AK26" s="7"/>
      <c r="AL26" s="8"/>
      <c r="AM26" s="7"/>
      <c r="AN26" s="6">
        <v>0</v>
      </c>
      <c r="AO26" s="7"/>
      <c r="AP26" s="6"/>
      <c r="AQ26" s="7"/>
      <c r="AR26" s="6"/>
      <c r="AS26" s="7"/>
      <c r="AT26" s="8"/>
      <c r="AU26" s="7"/>
      <c r="AV26" s="6">
        <f>ROUND(H26+P26+X26+AF26+AN26,5)</f>
        <v>0</v>
      </c>
      <c r="AW26" s="7"/>
      <c r="AX26" s="6"/>
      <c r="AY26" s="7"/>
      <c r="AZ26" s="6"/>
      <c r="BA26" s="7"/>
      <c r="BB26" s="8"/>
    </row>
    <row r="27" spans="1:54" ht="15.75" outlineLevel="3" thickBot="1" x14ac:dyDescent="0.3">
      <c r="A27" s="2"/>
      <c r="B27" s="2"/>
      <c r="C27" s="2"/>
      <c r="D27" s="2"/>
      <c r="E27" s="2" t="s">
        <v>34</v>
      </c>
      <c r="F27" s="2"/>
      <c r="G27" s="2"/>
      <c r="H27" s="9">
        <v>0</v>
      </c>
      <c r="I27" s="7"/>
      <c r="J27" s="9">
        <v>9690</v>
      </c>
      <c r="K27" s="7"/>
      <c r="L27" s="9">
        <f>ROUND((H27-J27),5)</f>
        <v>-9690</v>
      </c>
      <c r="M27" s="7"/>
      <c r="N27" s="10">
        <f>ROUND(IF(J27=0, IF(H27=0, 0, 1), H27/J27),5)</f>
        <v>0</v>
      </c>
      <c r="O27" s="7"/>
      <c r="P27" s="9">
        <v>0</v>
      </c>
      <c r="Q27" s="7"/>
      <c r="R27" s="9">
        <v>9690</v>
      </c>
      <c r="S27" s="7"/>
      <c r="T27" s="9">
        <f>ROUND((P27-R27),5)</f>
        <v>-9690</v>
      </c>
      <c r="U27" s="7"/>
      <c r="V27" s="10">
        <f>ROUND(IF(R27=0, IF(P27=0, 0, 1), P27/R27),5)</f>
        <v>0</v>
      </c>
      <c r="W27" s="7"/>
      <c r="X27" s="9">
        <v>0</v>
      </c>
      <c r="Y27" s="7"/>
      <c r="Z27" s="9">
        <v>9690</v>
      </c>
      <c r="AA27" s="7"/>
      <c r="AB27" s="9">
        <f>ROUND((X27-Z27),5)</f>
        <v>-9690</v>
      </c>
      <c r="AC27" s="7"/>
      <c r="AD27" s="10">
        <f>ROUND(IF(Z27=0, IF(X27=0, 0, 1), X27/Z27),5)</f>
        <v>0</v>
      </c>
      <c r="AE27" s="7"/>
      <c r="AF27" s="9">
        <v>9776</v>
      </c>
      <c r="AG27" s="7"/>
      <c r="AH27" s="9">
        <v>9690</v>
      </c>
      <c r="AI27" s="7"/>
      <c r="AJ27" s="9">
        <f>ROUND((AF27-AH27),5)</f>
        <v>86</v>
      </c>
      <c r="AK27" s="7"/>
      <c r="AL27" s="10">
        <f>ROUND(IF(AH27=0, IF(AF27=0, 0, 1), AF27/AH27),5)</f>
        <v>1.00888</v>
      </c>
      <c r="AM27" s="7"/>
      <c r="AN27" s="9">
        <v>9802</v>
      </c>
      <c r="AO27" s="7"/>
      <c r="AP27" s="9">
        <v>9690</v>
      </c>
      <c r="AQ27" s="7"/>
      <c r="AR27" s="9">
        <f>ROUND((AN27-AP27),5)</f>
        <v>112</v>
      </c>
      <c r="AS27" s="7"/>
      <c r="AT27" s="10">
        <f>ROUND(IF(AP27=0, IF(AN27=0, 0, 1), AN27/AP27),5)</f>
        <v>1.01156</v>
      </c>
      <c r="AU27" s="7"/>
      <c r="AV27" s="9">
        <f>ROUND(H27+P27+X27+AF27+AN27,5)</f>
        <v>19578</v>
      </c>
      <c r="AW27" s="7"/>
      <c r="AX27" s="9">
        <f>ROUND(J27+R27+Z27+AH27+AP27,5)</f>
        <v>48450</v>
      </c>
      <c r="AY27" s="7"/>
      <c r="AZ27" s="9">
        <f>ROUND((AV27-AX27),5)</f>
        <v>-28872</v>
      </c>
      <c r="BA27" s="7"/>
      <c r="BB27" s="10">
        <f>ROUND(IF(AX27=0, IF(AV27=0, 0, 1), AV27/AX27),5)</f>
        <v>0.40409</v>
      </c>
    </row>
    <row r="28" spans="1:54" outlineLevel="2" x14ac:dyDescent="0.25">
      <c r="A28" s="2"/>
      <c r="B28" s="2"/>
      <c r="C28" s="2"/>
      <c r="D28" s="2" t="s">
        <v>35</v>
      </c>
      <c r="E28" s="2"/>
      <c r="F28" s="2"/>
      <c r="G28" s="2"/>
      <c r="H28" s="6">
        <f>ROUND(SUM(H24:H27),5)</f>
        <v>9765</v>
      </c>
      <c r="I28" s="7"/>
      <c r="J28" s="6">
        <f>ROUND(SUM(J24:J27),5)</f>
        <v>9690</v>
      </c>
      <c r="K28" s="7"/>
      <c r="L28" s="6">
        <f>ROUND((H28-J28),5)</f>
        <v>75</v>
      </c>
      <c r="M28" s="7"/>
      <c r="N28" s="8">
        <f>ROUND(IF(J28=0, IF(H28=0, 0, 1), H28/J28),5)</f>
        <v>1.0077400000000001</v>
      </c>
      <c r="O28" s="7"/>
      <c r="P28" s="6">
        <f>ROUND(SUM(P24:P27),5)</f>
        <v>9765</v>
      </c>
      <c r="Q28" s="7"/>
      <c r="R28" s="6">
        <f>ROUND(SUM(R24:R27),5)</f>
        <v>9690</v>
      </c>
      <c r="S28" s="7"/>
      <c r="T28" s="6">
        <f>ROUND((P28-R28),5)</f>
        <v>75</v>
      </c>
      <c r="U28" s="7"/>
      <c r="V28" s="8">
        <f>ROUND(IF(R28=0, IF(P28=0, 0, 1), P28/R28),5)</f>
        <v>1.0077400000000001</v>
      </c>
      <c r="W28" s="7"/>
      <c r="X28" s="6">
        <f>ROUND(SUM(X24:X27),5)</f>
        <v>9775</v>
      </c>
      <c r="Y28" s="7"/>
      <c r="Z28" s="6">
        <f>ROUND(SUM(Z24:Z27),5)</f>
        <v>9690</v>
      </c>
      <c r="AA28" s="7"/>
      <c r="AB28" s="6">
        <f>ROUND((X28-Z28),5)</f>
        <v>85</v>
      </c>
      <c r="AC28" s="7"/>
      <c r="AD28" s="8">
        <f>ROUND(IF(Z28=0, IF(X28=0, 0, 1), X28/Z28),5)</f>
        <v>1.0087699999999999</v>
      </c>
      <c r="AE28" s="7"/>
      <c r="AF28" s="6">
        <f>ROUND(SUM(AF24:AF27),5)</f>
        <v>9776</v>
      </c>
      <c r="AG28" s="7"/>
      <c r="AH28" s="6">
        <f>ROUND(SUM(AH24:AH27),5)</f>
        <v>9690</v>
      </c>
      <c r="AI28" s="7"/>
      <c r="AJ28" s="6">
        <f>ROUND((AF28-AH28),5)</f>
        <v>86</v>
      </c>
      <c r="AK28" s="7"/>
      <c r="AL28" s="8">
        <f>ROUND(IF(AH28=0, IF(AF28=0, 0, 1), AF28/AH28),5)</f>
        <v>1.00888</v>
      </c>
      <c r="AM28" s="7"/>
      <c r="AN28" s="6">
        <f>ROUND(SUM(AN24:AN27),5)</f>
        <v>9802</v>
      </c>
      <c r="AO28" s="7"/>
      <c r="AP28" s="6">
        <f>ROUND(SUM(AP24:AP27),5)</f>
        <v>9690</v>
      </c>
      <c r="AQ28" s="7"/>
      <c r="AR28" s="6">
        <f>ROUND((AN28-AP28),5)</f>
        <v>112</v>
      </c>
      <c r="AS28" s="7"/>
      <c r="AT28" s="8">
        <f>ROUND(IF(AP28=0, IF(AN28=0, 0, 1), AN28/AP28),5)</f>
        <v>1.01156</v>
      </c>
      <c r="AU28" s="7"/>
      <c r="AV28" s="6">
        <f>ROUND(H28+P28+X28+AF28+AN28,5)</f>
        <v>48883</v>
      </c>
      <c r="AW28" s="7"/>
      <c r="AX28" s="6">
        <f>ROUND(J28+R28+Z28+AH28+AP28,5)</f>
        <v>48450</v>
      </c>
      <c r="AY28" s="7"/>
      <c r="AZ28" s="6">
        <f>ROUND((AV28-AX28),5)</f>
        <v>433</v>
      </c>
      <c r="BA28" s="7"/>
      <c r="BB28" s="8">
        <f>ROUND(IF(AX28=0, IF(AV28=0, 0, 1), AV28/AX28),5)</f>
        <v>1.0089399999999999</v>
      </c>
    </row>
    <row r="29" spans="1:54" outlineLevel="2" x14ac:dyDescent="0.25">
      <c r="A29" s="2"/>
      <c r="B29" s="2"/>
      <c r="C29" s="2"/>
      <c r="D29" s="2" t="s">
        <v>36</v>
      </c>
      <c r="E29" s="2"/>
      <c r="F29" s="2"/>
      <c r="G29" s="2"/>
      <c r="H29" s="6">
        <v>13.51</v>
      </c>
      <c r="I29" s="7"/>
      <c r="J29" s="6">
        <v>13</v>
      </c>
      <c r="K29" s="7"/>
      <c r="L29" s="6">
        <f>ROUND((H29-J29),5)</f>
        <v>0.51</v>
      </c>
      <c r="M29" s="7"/>
      <c r="N29" s="8">
        <f>ROUND(IF(J29=0, IF(H29=0, 0, 1), H29/J29),5)</f>
        <v>1.0392300000000001</v>
      </c>
      <c r="O29" s="7"/>
      <c r="P29" s="6">
        <v>0</v>
      </c>
      <c r="Q29" s="7"/>
      <c r="R29" s="6">
        <v>13</v>
      </c>
      <c r="S29" s="7"/>
      <c r="T29" s="6">
        <f>ROUND((P29-R29),5)</f>
        <v>-13</v>
      </c>
      <c r="U29" s="7"/>
      <c r="V29" s="8">
        <f>ROUND(IF(R29=0, IF(P29=0, 0, 1), P29/R29),5)</f>
        <v>0</v>
      </c>
      <c r="W29" s="7"/>
      <c r="X29" s="6">
        <v>24.99</v>
      </c>
      <c r="Y29" s="7"/>
      <c r="Z29" s="6">
        <v>13</v>
      </c>
      <c r="AA29" s="7"/>
      <c r="AB29" s="6">
        <f>ROUND((X29-Z29),5)</f>
        <v>11.99</v>
      </c>
      <c r="AC29" s="7"/>
      <c r="AD29" s="8">
        <f>ROUND(IF(Z29=0, IF(X29=0, 0, 1), X29/Z29),5)</f>
        <v>1.92231</v>
      </c>
      <c r="AE29" s="7"/>
      <c r="AF29" s="6">
        <v>12.7</v>
      </c>
      <c r="AG29" s="7"/>
      <c r="AH29" s="6">
        <v>13</v>
      </c>
      <c r="AI29" s="7"/>
      <c r="AJ29" s="6">
        <f>ROUND((AF29-AH29),5)</f>
        <v>-0.3</v>
      </c>
      <c r="AK29" s="7"/>
      <c r="AL29" s="8">
        <f>ROUND(IF(AH29=0, IF(AF29=0, 0, 1), AF29/AH29),5)</f>
        <v>0.97692000000000001</v>
      </c>
      <c r="AM29" s="7"/>
      <c r="AN29" s="6">
        <v>11.88</v>
      </c>
      <c r="AO29" s="7"/>
      <c r="AP29" s="6">
        <v>13</v>
      </c>
      <c r="AQ29" s="7"/>
      <c r="AR29" s="6">
        <f>ROUND((AN29-AP29),5)</f>
        <v>-1.1200000000000001</v>
      </c>
      <c r="AS29" s="7"/>
      <c r="AT29" s="8">
        <f>ROUND(IF(AP29=0, IF(AN29=0, 0, 1), AN29/AP29),5)</f>
        <v>0.91385000000000005</v>
      </c>
      <c r="AU29" s="7"/>
      <c r="AV29" s="6">
        <f>ROUND(H29+P29+X29+AF29+AN29,5)</f>
        <v>63.08</v>
      </c>
      <c r="AW29" s="7"/>
      <c r="AX29" s="6">
        <f>ROUND(J29+R29+Z29+AH29+AP29,5)</f>
        <v>65</v>
      </c>
      <c r="AY29" s="7"/>
      <c r="AZ29" s="6">
        <f>ROUND((AV29-AX29),5)</f>
        <v>-1.92</v>
      </c>
      <c r="BA29" s="7"/>
      <c r="BB29" s="8">
        <f>ROUND(IF(AX29=0, IF(AV29=0, 0, 1), AV29/AX29),5)</f>
        <v>0.97045999999999999</v>
      </c>
    </row>
    <row r="30" spans="1:54" outlineLevel="2" x14ac:dyDescent="0.25">
      <c r="A30" s="2"/>
      <c r="B30" s="2"/>
      <c r="C30" s="2"/>
      <c r="D30" s="2" t="s">
        <v>37</v>
      </c>
      <c r="E30" s="2"/>
      <c r="F30" s="2"/>
      <c r="G30" s="2"/>
      <c r="H30" s="6">
        <v>321.87</v>
      </c>
      <c r="I30" s="7"/>
      <c r="J30" s="6">
        <v>1333.37</v>
      </c>
      <c r="K30" s="7"/>
      <c r="L30" s="6">
        <f>ROUND((H30-J30),5)</f>
        <v>-1011.5</v>
      </c>
      <c r="M30" s="7"/>
      <c r="N30" s="8">
        <f>ROUND(IF(J30=0, IF(H30=0, 0, 1), H30/J30),5)</f>
        <v>0.2414</v>
      </c>
      <c r="O30" s="7"/>
      <c r="P30" s="6">
        <v>2303.04</v>
      </c>
      <c r="Q30" s="7"/>
      <c r="R30" s="6">
        <v>1333.33</v>
      </c>
      <c r="S30" s="7"/>
      <c r="T30" s="6">
        <f>ROUND((P30-R30),5)</f>
        <v>969.71</v>
      </c>
      <c r="U30" s="7"/>
      <c r="V30" s="8">
        <f>ROUND(IF(R30=0, IF(P30=0, 0, 1), P30/R30),5)</f>
        <v>1.7272799999999999</v>
      </c>
      <c r="W30" s="7"/>
      <c r="X30" s="6">
        <v>505.37</v>
      </c>
      <c r="Y30" s="7"/>
      <c r="Z30" s="6">
        <v>1333.33</v>
      </c>
      <c r="AA30" s="7"/>
      <c r="AB30" s="6">
        <f>ROUND((X30-Z30),5)</f>
        <v>-827.96</v>
      </c>
      <c r="AC30" s="7"/>
      <c r="AD30" s="8">
        <f>ROUND(IF(Z30=0, IF(X30=0, 0, 1), X30/Z30),5)</f>
        <v>0.37902999999999998</v>
      </c>
      <c r="AE30" s="7"/>
      <c r="AF30" s="6">
        <v>413</v>
      </c>
      <c r="AG30" s="7"/>
      <c r="AH30" s="6">
        <v>1333.33</v>
      </c>
      <c r="AI30" s="7"/>
      <c r="AJ30" s="6">
        <f>ROUND((AF30-AH30),5)</f>
        <v>-920.33</v>
      </c>
      <c r="AK30" s="7"/>
      <c r="AL30" s="8">
        <f>ROUND(IF(AH30=0, IF(AF30=0, 0, 1), AF30/AH30),5)</f>
        <v>0.30975000000000003</v>
      </c>
      <c r="AM30" s="7"/>
      <c r="AN30" s="6">
        <v>3545.91</v>
      </c>
      <c r="AO30" s="7"/>
      <c r="AP30" s="6">
        <v>1333.33</v>
      </c>
      <c r="AQ30" s="7"/>
      <c r="AR30" s="6">
        <f>ROUND((AN30-AP30),5)</f>
        <v>2212.58</v>
      </c>
      <c r="AS30" s="7"/>
      <c r="AT30" s="8">
        <f>ROUND(IF(AP30=0, IF(AN30=0, 0, 1), AN30/AP30),5)</f>
        <v>2.65944</v>
      </c>
      <c r="AU30" s="7"/>
      <c r="AV30" s="6">
        <f>ROUND(H30+P30+X30+AF30+AN30,5)</f>
        <v>7089.19</v>
      </c>
      <c r="AW30" s="7"/>
      <c r="AX30" s="6">
        <f>ROUND(J30+R30+Z30+AH30+AP30,5)</f>
        <v>6666.69</v>
      </c>
      <c r="AY30" s="7"/>
      <c r="AZ30" s="6">
        <f>ROUND((AV30-AX30),5)</f>
        <v>422.5</v>
      </c>
      <c r="BA30" s="7"/>
      <c r="BB30" s="8">
        <f>ROUND(IF(AX30=0, IF(AV30=0, 0, 1), AV30/AX30),5)</f>
        <v>1.0633699999999999</v>
      </c>
    </row>
    <row r="31" spans="1:54" outlineLevel="3" x14ac:dyDescent="0.25">
      <c r="A31" s="2"/>
      <c r="B31" s="2"/>
      <c r="C31" s="2"/>
      <c r="D31" s="2" t="s">
        <v>38</v>
      </c>
      <c r="E31" s="2"/>
      <c r="F31" s="2"/>
      <c r="G31" s="2"/>
      <c r="H31" s="6"/>
      <c r="I31" s="7"/>
      <c r="J31" s="6"/>
      <c r="K31" s="7"/>
      <c r="L31" s="6"/>
      <c r="M31" s="7"/>
      <c r="N31" s="8"/>
      <c r="O31" s="7"/>
      <c r="P31" s="6"/>
      <c r="Q31" s="7"/>
      <c r="R31" s="6"/>
      <c r="S31" s="7"/>
      <c r="T31" s="6"/>
      <c r="U31" s="7"/>
      <c r="V31" s="8"/>
      <c r="W31" s="7"/>
      <c r="X31" s="6"/>
      <c r="Y31" s="7"/>
      <c r="Z31" s="6"/>
      <c r="AA31" s="7"/>
      <c r="AB31" s="6"/>
      <c r="AC31" s="7"/>
      <c r="AD31" s="8"/>
      <c r="AE31" s="7"/>
      <c r="AF31" s="6"/>
      <c r="AG31" s="7"/>
      <c r="AH31" s="6"/>
      <c r="AI31" s="7"/>
      <c r="AJ31" s="6"/>
      <c r="AK31" s="7"/>
      <c r="AL31" s="8"/>
      <c r="AM31" s="7"/>
      <c r="AN31" s="6"/>
      <c r="AO31" s="7"/>
      <c r="AP31" s="6"/>
      <c r="AQ31" s="7"/>
      <c r="AR31" s="6"/>
      <c r="AS31" s="7"/>
      <c r="AT31" s="8"/>
      <c r="AU31" s="7"/>
      <c r="AV31" s="6"/>
      <c r="AW31" s="7"/>
      <c r="AX31" s="6"/>
      <c r="AY31" s="7"/>
      <c r="AZ31" s="6"/>
      <c r="BA31" s="7"/>
      <c r="BB31" s="8"/>
    </row>
    <row r="32" spans="1:54" outlineLevel="3" x14ac:dyDescent="0.25">
      <c r="A32" s="2"/>
      <c r="B32" s="2"/>
      <c r="C32" s="2"/>
      <c r="D32" s="2"/>
      <c r="E32" s="2" t="s">
        <v>39</v>
      </c>
      <c r="F32" s="2"/>
      <c r="G32" s="2"/>
      <c r="H32" s="6">
        <v>0</v>
      </c>
      <c r="I32" s="7"/>
      <c r="J32" s="6"/>
      <c r="K32" s="7"/>
      <c r="L32" s="6"/>
      <c r="M32" s="7"/>
      <c r="N32" s="8"/>
      <c r="O32" s="7"/>
      <c r="P32" s="6">
        <v>0</v>
      </c>
      <c r="Q32" s="7"/>
      <c r="R32" s="6"/>
      <c r="S32" s="7"/>
      <c r="T32" s="6"/>
      <c r="U32" s="7"/>
      <c r="V32" s="8"/>
      <c r="W32" s="7"/>
      <c r="X32" s="6">
        <v>0</v>
      </c>
      <c r="Y32" s="7"/>
      <c r="Z32" s="6"/>
      <c r="AA32" s="7"/>
      <c r="AB32" s="6"/>
      <c r="AC32" s="7"/>
      <c r="AD32" s="8"/>
      <c r="AE32" s="7"/>
      <c r="AF32" s="6">
        <v>2044.33</v>
      </c>
      <c r="AG32" s="7"/>
      <c r="AH32" s="6"/>
      <c r="AI32" s="7"/>
      <c r="AJ32" s="6"/>
      <c r="AK32" s="7"/>
      <c r="AL32" s="8"/>
      <c r="AM32" s="7"/>
      <c r="AN32" s="6">
        <v>0</v>
      </c>
      <c r="AO32" s="7"/>
      <c r="AP32" s="6"/>
      <c r="AQ32" s="7"/>
      <c r="AR32" s="6"/>
      <c r="AS32" s="7"/>
      <c r="AT32" s="8"/>
      <c r="AU32" s="7"/>
      <c r="AV32" s="6">
        <f>ROUND(H32+P32+X32+AF32+AN32,5)</f>
        <v>2044.33</v>
      </c>
      <c r="AW32" s="7"/>
      <c r="AX32" s="6"/>
      <c r="AY32" s="7"/>
      <c r="AZ32" s="6"/>
      <c r="BA32" s="7"/>
      <c r="BB32" s="8"/>
    </row>
    <row r="33" spans="1:54" outlineLevel="4" x14ac:dyDescent="0.25">
      <c r="A33" s="2"/>
      <c r="B33" s="2"/>
      <c r="C33" s="2"/>
      <c r="D33" s="2"/>
      <c r="E33" s="2" t="s">
        <v>40</v>
      </c>
      <c r="F33" s="2"/>
      <c r="G33" s="2"/>
      <c r="H33" s="6"/>
      <c r="I33" s="7"/>
      <c r="J33" s="6"/>
      <c r="K33" s="7"/>
      <c r="L33" s="6"/>
      <c r="M33" s="7"/>
      <c r="N33" s="8"/>
      <c r="O33" s="7"/>
      <c r="P33" s="6"/>
      <c r="Q33" s="7"/>
      <c r="R33" s="6"/>
      <c r="S33" s="7"/>
      <c r="T33" s="6"/>
      <c r="U33" s="7"/>
      <c r="V33" s="8"/>
      <c r="W33" s="7"/>
      <c r="X33" s="6"/>
      <c r="Y33" s="7"/>
      <c r="Z33" s="6"/>
      <c r="AA33" s="7"/>
      <c r="AB33" s="6"/>
      <c r="AC33" s="7"/>
      <c r="AD33" s="8"/>
      <c r="AE33" s="7"/>
      <c r="AF33" s="6"/>
      <c r="AG33" s="7"/>
      <c r="AH33" s="6"/>
      <c r="AI33" s="7"/>
      <c r="AJ33" s="6"/>
      <c r="AK33" s="7"/>
      <c r="AL33" s="8"/>
      <c r="AM33" s="7"/>
      <c r="AN33" s="6"/>
      <c r="AO33" s="7"/>
      <c r="AP33" s="6"/>
      <c r="AQ33" s="7"/>
      <c r="AR33" s="6"/>
      <c r="AS33" s="7"/>
      <c r="AT33" s="8"/>
      <c r="AU33" s="7"/>
      <c r="AV33" s="6"/>
      <c r="AW33" s="7"/>
      <c r="AX33" s="6"/>
      <c r="AY33" s="7"/>
      <c r="AZ33" s="6"/>
      <c r="BA33" s="7"/>
      <c r="BB33" s="8"/>
    </row>
    <row r="34" spans="1:54" outlineLevel="5" x14ac:dyDescent="0.25">
      <c r="A34" s="2"/>
      <c r="B34" s="2"/>
      <c r="C34" s="2"/>
      <c r="D34" s="2"/>
      <c r="E34" s="2"/>
      <c r="F34" s="2" t="s">
        <v>41</v>
      </c>
      <c r="G34" s="2"/>
      <c r="H34" s="6"/>
      <c r="I34" s="7"/>
      <c r="J34" s="6"/>
      <c r="K34" s="7"/>
      <c r="L34" s="6"/>
      <c r="M34" s="7"/>
      <c r="N34" s="8"/>
      <c r="O34" s="7"/>
      <c r="P34" s="6"/>
      <c r="Q34" s="7"/>
      <c r="R34" s="6"/>
      <c r="S34" s="7"/>
      <c r="T34" s="6"/>
      <c r="U34" s="7"/>
      <c r="V34" s="8"/>
      <c r="W34" s="7"/>
      <c r="X34" s="6"/>
      <c r="Y34" s="7"/>
      <c r="Z34" s="6"/>
      <c r="AA34" s="7"/>
      <c r="AB34" s="6"/>
      <c r="AC34" s="7"/>
      <c r="AD34" s="8"/>
      <c r="AE34" s="7"/>
      <c r="AF34" s="6"/>
      <c r="AG34" s="7"/>
      <c r="AH34" s="6"/>
      <c r="AI34" s="7"/>
      <c r="AJ34" s="6"/>
      <c r="AK34" s="7"/>
      <c r="AL34" s="8"/>
      <c r="AM34" s="7"/>
      <c r="AN34" s="6"/>
      <c r="AO34" s="7"/>
      <c r="AP34" s="6"/>
      <c r="AQ34" s="7"/>
      <c r="AR34" s="6"/>
      <c r="AS34" s="7"/>
      <c r="AT34" s="8"/>
      <c r="AU34" s="7"/>
      <c r="AV34" s="6"/>
      <c r="AW34" s="7"/>
      <c r="AX34" s="6"/>
      <c r="AY34" s="7"/>
      <c r="AZ34" s="6"/>
      <c r="BA34" s="7"/>
      <c r="BB34" s="8"/>
    </row>
    <row r="35" spans="1:54" outlineLevel="5" x14ac:dyDescent="0.25">
      <c r="A35" s="2"/>
      <c r="B35" s="2"/>
      <c r="C35" s="2"/>
      <c r="D35" s="2"/>
      <c r="E35" s="2"/>
      <c r="F35" s="2"/>
      <c r="G35" s="2" t="s">
        <v>42</v>
      </c>
      <c r="H35" s="6">
        <v>0</v>
      </c>
      <c r="I35" s="7"/>
      <c r="J35" s="6"/>
      <c r="K35" s="7"/>
      <c r="L35" s="6"/>
      <c r="M35" s="7"/>
      <c r="N35" s="8"/>
      <c r="O35" s="7"/>
      <c r="P35" s="6">
        <v>0</v>
      </c>
      <c r="Q35" s="7"/>
      <c r="R35" s="6"/>
      <c r="S35" s="7"/>
      <c r="T35" s="6"/>
      <c r="U35" s="7"/>
      <c r="V35" s="8"/>
      <c r="W35" s="7"/>
      <c r="X35" s="6">
        <v>0</v>
      </c>
      <c r="Y35" s="7"/>
      <c r="Z35" s="6"/>
      <c r="AA35" s="7"/>
      <c r="AB35" s="6"/>
      <c r="AC35" s="7"/>
      <c r="AD35" s="8"/>
      <c r="AE35" s="7"/>
      <c r="AF35" s="6">
        <v>0</v>
      </c>
      <c r="AG35" s="7"/>
      <c r="AH35" s="6"/>
      <c r="AI35" s="7"/>
      <c r="AJ35" s="6"/>
      <c r="AK35" s="7"/>
      <c r="AL35" s="8"/>
      <c r="AM35" s="7"/>
      <c r="AN35" s="6">
        <v>-3258</v>
      </c>
      <c r="AO35" s="7"/>
      <c r="AP35" s="6"/>
      <c r="AQ35" s="7"/>
      <c r="AR35" s="6"/>
      <c r="AS35" s="7"/>
      <c r="AT35" s="8"/>
      <c r="AU35" s="7"/>
      <c r="AV35" s="6">
        <f>ROUND(H35+P35+X35+AF35+AN35,5)</f>
        <v>-3258</v>
      </c>
      <c r="AW35" s="7"/>
      <c r="AX35" s="6"/>
      <c r="AY35" s="7"/>
      <c r="AZ35" s="6"/>
      <c r="BA35" s="7"/>
      <c r="BB35" s="8"/>
    </row>
    <row r="36" spans="1:54" ht="15.75" outlineLevel="5" thickBot="1" x14ac:dyDescent="0.3">
      <c r="A36" s="2"/>
      <c r="B36" s="2"/>
      <c r="C36" s="2"/>
      <c r="D36" s="2"/>
      <c r="E36" s="2"/>
      <c r="F36" s="2"/>
      <c r="G36" s="2" t="s">
        <v>43</v>
      </c>
      <c r="H36" s="9">
        <v>0</v>
      </c>
      <c r="I36" s="7"/>
      <c r="J36" s="6"/>
      <c r="K36" s="7"/>
      <c r="L36" s="6"/>
      <c r="M36" s="7"/>
      <c r="N36" s="8"/>
      <c r="O36" s="7"/>
      <c r="P36" s="9">
        <v>0</v>
      </c>
      <c r="Q36" s="7"/>
      <c r="R36" s="6"/>
      <c r="S36" s="7"/>
      <c r="T36" s="6"/>
      <c r="U36" s="7"/>
      <c r="V36" s="8"/>
      <c r="W36" s="7"/>
      <c r="X36" s="9">
        <v>0</v>
      </c>
      <c r="Y36" s="7"/>
      <c r="Z36" s="6"/>
      <c r="AA36" s="7"/>
      <c r="AB36" s="6"/>
      <c r="AC36" s="7"/>
      <c r="AD36" s="8"/>
      <c r="AE36" s="7"/>
      <c r="AF36" s="9">
        <v>0</v>
      </c>
      <c r="AG36" s="7"/>
      <c r="AH36" s="6"/>
      <c r="AI36" s="7"/>
      <c r="AJ36" s="6"/>
      <c r="AK36" s="7"/>
      <c r="AL36" s="8"/>
      <c r="AM36" s="7"/>
      <c r="AN36" s="9">
        <v>-50</v>
      </c>
      <c r="AO36" s="7"/>
      <c r="AP36" s="6"/>
      <c r="AQ36" s="7"/>
      <c r="AR36" s="6"/>
      <c r="AS36" s="7"/>
      <c r="AT36" s="8"/>
      <c r="AU36" s="7"/>
      <c r="AV36" s="9">
        <f>ROUND(H36+P36+X36+AF36+AN36,5)</f>
        <v>-50</v>
      </c>
      <c r="AW36" s="7"/>
      <c r="AX36" s="6"/>
      <c r="AY36" s="7"/>
      <c r="AZ36" s="6"/>
      <c r="BA36" s="7"/>
      <c r="BB36" s="8"/>
    </row>
    <row r="37" spans="1:54" outlineLevel="4" x14ac:dyDescent="0.25">
      <c r="A37" s="2"/>
      <c r="B37" s="2"/>
      <c r="C37" s="2"/>
      <c r="D37" s="2"/>
      <c r="E37" s="2"/>
      <c r="F37" s="2" t="s">
        <v>44</v>
      </c>
      <c r="G37" s="2"/>
      <c r="H37" s="6">
        <f>ROUND(SUM(H34:H36),5)</f>
        <v>0</v>
      </c>
      <c r="I37" s="7"/>
      <c r="J37" s="6"/>
      <c r="K37" s="7"/>
      <c r="L37" s="6"/>
      <c r="M37" s="7"/>
      <c r="N37" s="8"/>
      <c r="O37" s="7"/>
      <c r="P37" s="6">
        <f>ROUND(SUM(P34:P36),5)</f>
        <v>0</v>
      </c>
      <c r="Q37" s="7"/>
      <c r="R37" s="6"/>
      <c r="S37" s="7"/>
      <c r="T37" s="6"/>
      <c r="U37" s="7"/>
      <c r="V37" s="8"/>
      <c r="W37" s="7"/>
      <c r="X37" s="6">
        <f>ROUND(SUM(X34:X36),5)</f>
        <v>0</v>
      </c>
      <c r="Y37" s="7"/>
      <c r="Z37" s="6"/>
      <c r="AA37" s="7"/>
      <c r="AB37" s="6"/>
      <c r="AC37" s="7"/>
      <c r="AD37" s="8"/>
      <c r="AE37" s="7"/>
      <c r="AF37" s="6">
        <f>ROUND(SUM(AF34:AF36),5)</f>
        <v>0</v>
      </c>
      <c r="AG37" s="7"/>
      <c r="AH37" s="6"/>
      <c r="AI37" s="7"/>
      <c r="AJ37" s="6"/>
      <c r="AK37" s="7"/>
      <c r="AL37" s="8"/>
      <c r="AM37" s="7"/>
      <c r="AN37" s="6">
        <f>ROUND(SUM(AN34:AN36),5)</f>
        <v>-3308</v>
      </c>
      <c r="AO37" s="7"/>
      <c r="AP37" s="6"/>
      <c r="AQ37" s="7"/>
      <c r="AR37" s="6"/>
      <c r="AS37" s="7"/>
      <c r="AT37" s="8"/>
      <c r="AU37" s="7"/>
      <c r="AV37" s="6">
        <f>ROUND(H37+P37+X37+AF37+AN37,5)</f>
        <v>-3308</v>
      </c>
      <c r="AW37" s="7"/>
      <c r="AX37" s="6"/>
      <c r="AY37" s="7"/>
      <c r="AZ37" s="6"/>
      <c r="BA37" s="7"/>
      <c r="BB37" s="8"/>
    </row>
    <row r="38" spans="1:54" ht="15.75" outlineLevel="4" thickBot="1" x14ac:dyDescent="0.3">
      <c r="A38" s="2"/>
      <c r="B38" s="2"/>
      <c r="C38" s="2"/>
      <c r="D38" s="2"/>
      <c r="E38" s="2"/>
      <c r="F38" s="2" t="s">
        <v>45</v>
      </c>
      <c r="G38" s="2"/>
      <c r="H38" s="9">
        <v>0</v>
      </c>
      <c r="I38" s="7"/>
      <c r="J38" s="6"/>
      <c r="K38" s="7"/>
      <c r="L38" s="6"/>
      <c r="M38" s="7"/>
      <c r="N38" s="8"/>
      <c r="O38" s="7"/>
      <c r="P38" s="9">
        <v>261.12</v>
      </c>
      <c r="Q38" s="7"/>
      <c r="R38" s="6"/>
      <c r="S38" s="7"/>
      <c r="T38" s="6"/>
      <c r="U38" s="7"/>
      <c r="V38" s="8"/>
      <c r="W38" s="7"/>
      <c r="X38" s="9">
        <v>13035</v>
      </c>
      <c r="Y38" s="7"/>
      <c r="Z38" s="6"/>
      <c r="AA38" s="7"/>
      <c r="AB38" s="6"/>
      <c r="AC38" s="7"/>
      <c r="AD38" s="8"/>
      <c r="AE38" s="7"/>
      <c r="AF38" s="9">
        <v>14500</v>
      </c>
      <c r="AG38" s="7"/>
      <c r="AH38" s="6"/>
      <c r="AI38" s="7"/>
      <c r="AJ38" s="6"/>
      <c r="AK38" s="7"/>
      <c r="AL38" s="8"/>
      <c r="AM38" s="7"/>
      <c r="AN38" s="9">
        <v>16528.39</v>
      </c>
      <c r="AO38" s="7"/>
      <c r="AP38" s="6"/>
      <c r="AQ38" s="7"/>
      <c r="AR38" s="6"/>
      <c r="AS38" s="7"/>
      <c r="AT38" s="8"/>
      <c r="AU38" s="7"/>
      <c r="AV38" s="9">
        <f>ROUND(H38+P38+X38+AF38+AN38,5)</f>
        <v>44324.51</v>
      </c>
      <c r="AW38" s="7"/>
      <c r="AX38" s="6"/>
      <c r="AY38" s="7"/>
      <c r="AZ38" s="6"/>
      <c r="BA38" s="7"/>
      <c r="BB38" s="8"/>
    </row>
    <row r="39" spans="1:54" outlineLevel="3" x14ac:dyDescent="0.25">
      <c r="A39" s="2"/>
      <c r="B39" s="2"/>
      <c r="C39" s="2"/>
      <c r="D39" s="2"/>
      <c r="E39" s="2" t="s">
        <v>46</v>
      </c>
      <c r="F39" s="2"/>
      <c r="G39" s="2"/>
      <c r="H39" s="6">
        <f>ROUND(H33+SUM(H37:H38),5)</f>
        <v>0</v>
      </c>
      <c r="I39" s="7"/>
      <c r="J39" s="6"/>
      <c r="K39" s="7"/>
      <c r="L39" s="6"/>
      <c r="M39" s="7"/>
      <c r="N39" s="8"/>
      <c r="O39" s="7"/>
      <c r="P39" s="6">
        <f>ROUND(P33+SUM(P37:P38),5)</f>
        <v>261.12</v>
      </c>
      <c r="Q39" s="7"/>
      <c r="R39" s="6"/>
      <c r="S39" s="7"/>
      <c r="T39" s="6"/>
      <c r="U39" s="7"/>
      <c r="V39" s="8"/>
      <c r="W39" s="7"/>
      <c r="X39" s="6">
        <f>ROUND(X33+SUM(X37:X38),5)</f>
        <v>13035</v>
      </c>
      <c r="Y39" s="7"/>
      <c r="Z39" s="6"/>
      <c r="AA39" s="7"/>
      <c r="AB39" s="6"/>
      <c r="AC39" s="7"/>
      <c r="AD39" s="8"/>
      <c r="AE39" s="7"/>
      <c r="AF39" s="6">
        <f>ROUND(AF33+SUM(AF37:AF38),5)</f>
        <v>14500</v>
      </c>
      <c r="AG39" s="7"/>
      <c r="AH39" s="6"/>
      <c r="AI39" s="7"/>
      <c r="AJ39" s="6"/>
      <c r="AK39" s="7"/>
      <c r="AL39" s="8"/>
      <c r="AM39" s="7"/>
      <c r="AN39" s="6">
        <f>ROUND(AN33+SUM(AN37:AN38),5)</f>
        <v>13220.39</v>
      </c>
      <c r="AO39" s="7"/>
      <c r="AP39" s="6"/>
      <c r="AQ39" s="7"/>
      <c r="AR39" s="6"/>
      <c r="AS39" s="7"/>
      <c r="AT39" s="8"/>
      <c r="AU39" s="7"/>
      <c r="AV39" s="6">
        <f>ROUND(H39+P39+X39+AF39+AN39,5)</f>
        <v>41016.51</v>
      </c>
      <c r="AW39" s="7"/>
      <c r="AX39" s="6"/>
      <c r="AY39" s="7"/>
      <c r="AZ39" s="6"/>
      <c r="BA39" s="7"/>
      <c r="BB39" s="8"/>
    </row>
    <row r="40" spans="1:54" outlineLevel="3" x14ac:dyDescent="0.25">
      <c r="A40" s="2"/>
      <c r="B40" s="2"/>
      <c r="C40" s="2"/>
      <c r="D40" s="2"/>
      <c r="E40" s="2" t="s">
        <v>47</v>
      </c>
      <c r="F40" s="2"/>
      <c r="G40" s="2"/>
      <c r="H40" s="6">
        <v>852.5</v>
      </c>
      <c r="I40" s="7"/>
      <c r="J40" s="6"/>
      <c r="K40" s="7"/>
      <c r="L40" s="6"/>
      <c r="M40" s="7"/>
      <c r="N40" s="8"/>
      <c r="O40" s="7"/>
      <c r="P40" s="6">
        <v>11982</v>
      </c>
      <c r="Q40" s="7"/>
      <c r="R40" s="6"/>
      <c r="S40" s="7"/>
      <c r="T40" s="6"/>
      <c r="U40" s="7"/>
      <c r="V40" s="8"/>
      <c r="W40" s="7"/>
      <c r="X40" s="6">
        <v>3426.5</v>
      </c>
      <c r="Y40" s="7"/>
      <c r="Z40" s="6"/>
      <c r="AA40" s="7"/>
      <c r="AB40" s="6"/>
      <c r="AC40" s="7"/>
      <c r="AD40" s="8"/>
      <c r="AE40" s="7"/>
      <c r="AF40" s="6">
        <v>2870</v>
      </c>
      <c r="AG40" s="7"/>
      <c r="AH40" s="6"/>
      <c r="AI40" s="7"/>
      <c r="AJ40" s="6"/>
      <c r="AK40" s="7"/>
      <c r="AL40" s="8"/>
      <c r="AM40" s="7"/>
      <c r="AN40" s="6">
        <v>3167.5</v>
      </c>
      <c r="AO40" s="7"/>
      <c r="AP40" s="6"/>
      <c r="AQ40" s="7"/>
      <c r="AR40" s="6"/>
      <c r="AS40" s="7"/>
      <c r="AT40" s="8"/>
      <c r="AU40" s="7"/>
      <c r="AV40" s="6">
        <f>ROUND(H40+P40+X40+AF40+AN40,5)</f>
        <v>22298.5</v>
      </c>
      <c r="AW40" s="7"/>
      <c r="AX40" s="6"/>
      <c r="AY40" s="7"/>
      <c r="AZ40" s="6"/>
      <c r="BA40" s="7"/>
      <c r="BB40" s="8"/>
    </row>
    <row r="41" spans="1:54" outlineLevel="3" x14ac:dyDescent="0.25">
      <c r="A41" s="2"/>
      <c r="B41" s="2"/>
      <c r="C41" s="2"/>
      <c r="D41" s="2"/>
      <c r="E41" s="2" t="s">
        <v>48</v>
      </c>
      <c r="F41" s="2"/>
      <c r="G41" s="2"/>
      <c r="H41" s="6">
        <v>44.61</v>
      </c>
      <c r="I41" s="7"/>
      <c r="J41" s="6"/>
      <c r="K41" s="7"/>
      <c r="L41" s="6"/>
      <c r="M41" s="7"/>
      <c r="N41" s="8"/>
      <c r="O41" s="7"/>
      <c r="P41" s="6">
        <v>2672</v>
      </c>
      <c r="Q41" s="7"/>
      <c r="R41" s="6"/>
      <c r="S41" s="7"/>
      <c r="T41" s="6"/>
      <c r="U41" s="7"/>
      <c r="V41" s="8"/>
      <c r="W41" s="7"/>
      <c r="X41" s="6">
        <v>370</v>
      </c>
      <c r="Y41" s="7"/>
      <c r="Z41" s="6"/>
      <c r="AA41" s="7"/>
      <c r="AB41" s="6"/>
      <c r="AC41" s="7"/>
      <c r="AD41" s="8"/>
      <c r="AE41" s="7"/>
      <c r="AF41" s="6">
        <v>0</v>
      </c>
      <c r="AG41" s="7"/>
      <c r="AH41" s="6"/>
      <c r="AI41" s="7"/>
      <c r="AJ41" s="6"/>
      <c r="AK41" s="7"/>
      <c r="AL41" s="8"/>
      <c r="AM41" s="7"/>
      <c r="AN41" s="6">
        <v>13.27</v>
      </c>
      <c r="AO41" s="7"/>
      <c r="AP41" s="6"/>
      <c r="AQ41" s="7"/>
      <c r="AR41" s="6"/>
      <c r="AS41" s="7"/>
      <c r="AT41" s="8"/>
      <c r="AU41" s="7"/>
      <c r="AV41" s="6">
        <f>ROUND(H41+P41+X41+AF41+AN41,5)</f>
        <v>3099.88</v>
      </c>
      <c r="AW41" s="7"/>
      <c r="AX41" s="6"/>
      <c r="AY41" s="7"/>
      <c r="AZ41" s="6"/>
      <c r="BA41" s="7"/>
      <c r="BB41" s="8"/>
    </row>
    <row r="42" spans="1:54" outlineLevel="3" x14ac:dyDescent="0.25">
      <c r="A42" s="2"/>
      <c r="B42" s="2"/>
      <c r="C42" s="2"/>
      <c r="D42" s="2"/>
      <c r="E42" s="2" t="s">
        <v>49</v>
      </c>
      <c r="F42" s="2"/>
      <c r="G42" s="2"/>
      <c r="H42" s="6">
        <v>0</v>
      </c>
      <c r="I42" s="7"/>
      <c r="J42" s="6"/>
      <c r="K42" s="7"/>
      <c r="L42" s="6"/>
      <c r="M42" s="7"/>
      <c r="N42" s="8"/>
      <c r="O42" s="7"/>
      <c r="P42" s="6">
        <v>475.5</v>
      </c>
      <c r="Q42" s="7"/>
      <c r="R42" s="6"/>
      <c r="S42" s="7"/>
      <c r="T42" s="6"/>
      <c r="U42" s="7"/>
      <c r="V42" s="8"/>
      <c r="W42" s="7"/>
      <c r="X42" s="6">
        <v>852</v>
      </c>
      <c r="Y42" s="7"/>
      <c r="Z42" s="6"/>
      <c r="AA42" s="7"/>
      <c r="AB42" s="6"/>
      <c r="AC42" s="7"/>
      <c r="AD42" s="8"/>
      <c r="AE42" s="7"/>
      <c r="AF42" s="6">
        <v>4091.8</v>
      </c>
      <c r="AG42" s="7"/>
      <c r="AH42" s="6"/>
      <c r="AI42" s="7"/>
      <c r="AJ42" s="6"/>
      <c r="AK42" s="7"/>
      <c r="AL42" s="8"/>
      <c r="AM42" s="7"/>
      <c r="AN42" s="6">
        <v>695</v>
      </c>
      <c r="AO42" s="7"/>
      <c r="AP42" s="6"/>
      <c r="AQ42" s="7"/>
      <c r="AR42" s="6"/>
      <c r="AS42" s="7"/>
      <c r="AT42" s="8"/>
      <c r="AU42" s="7"/>
      <c r="AV42" s="6">
        <f>ROUND(H42+P42+X42+AF42+AN42,5)</f>
        <v>6114.3</v>
      </c>
      <c r="AW42" s="7"/>
      <c r="AX42" s="6"/>
      <c r="AY42" s="7"/>
      <c r="AZ42" s="6"/>
      <c r="BA42" s="7"/>
      <c r="BB42" s="8"/>
    </row>
    <row r="43" spans="1:54" outlineLevel="3" x14ac:dyDescent="0.25">
      <c r="A43" s="2"/>
      <c r="B43" s="2"/>
      <c r="C43" s="2"/>
      <c r="D43" s="2"/>
      <c r="E43" s="2" t="s">
        <v>50</v>
      </c>
      <c r="F43" s="2"/>
      <c r="G43" s="2"/>
      <c r="H43" s="6">
        <v>0</v>
      </c>
      <c r="I43" s="7"/>
      <c r="J43" s="6"/>
      <c r="K43" s="7"/>
      <c r="L43" s="6"/>
      <c r="M43" s="7"/>
      <c r="N43" s="8"/>
      <c r="O43" s="7"/>
      <c r="P43" s="6">
        <v>0</v>
      </c>
      <c r="Q43" s="7"/>
      <c r="R43" s="6"/>
      <c r="S43" s="7"/>
      <c r="T43" s="6"/>
      <c r="U43" s="7"/>
      <c r="V43" s="8"/>
      <c r="W43" s="7"/>
      <c r="X43" s="6">
        <v>0</v>
      </c>
      <c r="Y43" s="7"/>
      <c r="Z43" s="6"/>
      <c r="AA43" s="7"/>
      <c r="AB43" s="6"/>
      <c r="AC43" s="7"/>
      <c r="AD43" s="8"/>
      <c r="AE43" s="7"/>
      <c r="AF43" s="6">
        <v>0</v>
      </c>
      <c r="AG43" s="7"/>
      <c r="AH43" s="6"/>
      <c r="AI43" s="7"/>
      <c r="AJ43" s="6"/>
      <c r="AK43" s="7"/>
      <c r="AL43" s="8"/>
      <c r="AM43" s="7"/>
      <c r="AN43" s="6">
        <v>1773.96</v>
      </c>
      <c r="AO43" s="7"/>
      <c r="AP43" s="6"/>
      <c r="AQ43" s="7"/>
      <c r="AR43" s="6"/>
      <c r="AS43" s="7"/>
      <c r="AT43" s="8"/>
      <c r="AU43" s="7"/>
      <c r="AV43" s="6">
        <f>ROUND(H43+P43+X43+AF43+AN43,5)</f>
        <v>1773.96</v>
      </c>
      <c r="AW43" s="7"/>
      <c r="AX43" s="6"/>
      <c r="AY43" s="7"/>
      <c r="AZ43" s="6"/>
      <c r="BA43" s="7"/>
      <c r="BB43" s="8"/>
    </row>
    <row r="44" spans="1:54" ht="15.75" outlineLevel="3" thickBot="1" x14ac:dyDescent="0.3">
      <c r="A44" s="2"/>
      <c r="B44" s="2"/>
      <c r="C44" s="2"/>
      <c r="D44" s="2"/>
      <c r="E44" s="2" t="s">
        <v>51</v>
      </c>
      <c r="F44" s="2"/>
      <c r="G44" s="2"/>
      <c r="H44" s="11">
        <v>0</v>
      </c>
      <c r="I44" s="7"/>
      <c r="J44" s="11">
        <v>11318.75</v>
      </c>
      <c r="K44" s="7"/>
      <c r="L44" s="11">
        <f>ROUND((H44-J44),5)</f>
        <v>-11318.75</v>
      </c>
      <c r="M44" s="7"/>
      <c r="N44" s="12">
        <f>ROUND(IF(J44=0, IF(H44=0, 0, 1), H44/J44),5)</f>
        <v>0</v>
      </c>
      <c r="O44" s="7"/>
      <c r="P44" s="11">
        <v>0</v>
      </c>
      <c r="Q44" s="7"/>
      <c r="R44" s="11">
        <v>11318.75</v>
      </c>
      <c r="S44" s="7"/>
      <c r="T44" s="11">
        <f>ROUND((P44-R44),5)</f>
        <v>-11318.75</v>
      </c>
      <c r="U44" s="7"/>
      <c r="V44" s="12">
        <f>ROUND(IF(R44=0, IF(P44=0, 0, 1), P44/R44),5)</f>
        <v>0</v>
      </c>
      <c r="W44" s="7"/>
      <c r="X44" s="11">
        <v>0</v>
      </c>
      <c r="Y44" s="7"/>
      <c r="Z44" s="11">
        <v>11318.75</v>
      </c>
      <c r="AA44" s="7"/>
      <c r="AB44" s="11">
        <f>ROUND((X44-Z44),5)</f>
        <v>-11318.75</v>
      </c>
      <c r="AC44" s="7"/>
      <c r="AD44" s="12">
        <f>ROUND(IF(Z44=0, IF(X44=0, 0, 1), X44/Z44),5)</f>
        <v>0</v>
      </c>
      <c r="AE44" s="7"/>
      <c r="AF44" s="11">
        <v>0</v>
      </c>
      <c r="AG44" s="7"/>
      <c r="AH44" s="11">
        <v>11318.75</v>
      </c>
      <c r="AI44" s="7"/>
      <c r="AJ44" s="11">
        <f>ROUND((AF44-AH44),5)</f>
        <v>-11318.75</v>
      </c>
      <c r="AK44" s="7"/>
      <c r="AL44" s="12">
        <f>ROUND(IF(AH44=0, IF(AF44=0, 0, 1), AF44/AH44),5)</f>
        <v>0</v>
      </c>
      <c r="AM44" s="7"/>
      <c r="AN44" s="11">
        <v>0</v>
      </c>
      <c r="AO44" s="7"/>
      <c r="AP44" s="11">
        <v>11318.75</v>
      </c>
      <c r="AQ44" s="7"/>
      <c r="AR44" s="11">
        <f>ROUND((AN44-AP44),5)</f>
        <v>-11318.75</v>
      </c>
      <c r="AS44" s="7"/>
      <c r="AT44" s="12">
        <f>ROUND(IF(AP44=0, IF(AN44=0, 0, 1), AN44/AP44),5)</f>
        <v>0</v>
      </c>
      <c r="AU44" s="7"/>
      <c r="AV44" s="11">
        <f>ROUND(H44+P44+X44+AF44+AN44,5)</f>
        <v>0</v>
      </c>
      <c r="AW44" s="7"/>
      <c r="AX44" s="11">
        <f>ROUND(J44+R44+Z44+AH44+AP44,5)</f>
        <v>56593.75</v>
      </c>
      <c r="AY44" s="7"/>
      <c r="AZ44" s="11">
        <f>ROUND((AV44-AX44),5)</f>
        <v>-56593.75</v>
      </c>
      <c r="BA44" s="7"/>
      <c r="BB44" s="12">
        <f>ROUND(IF(AX44=0, IF(AV44=0, 0, 1), AV44/AX44),5)</f>
        <v>0</v>
      </c>
    </row>
    <row r="45" spans="1:54" ht="15.75" outlineLevel="2" thickBot="1" x14ac:dyDescent="0.3">
      <c r="A45" s="2"/>
      <c r="B45" s="2"/>
      <c r="C45" s="2"/>
      <c r="D45" s="2" t="s">
        <v>52</v>
      </c>
      <c r="E45" s="2"/>
      <c r="F45" s="2"/>
      <c r="G45" s="2"/>
      <c r="H45" s="13">
        <f>ROUND(SUM(H31:H32)+SUM(H39:H44),5)</f>
        <v>897.11</v>
      </c>
      <c r="I45" s="7"/>
      <c r="J45" s="13">
        <f>ROUND(SUM(J31:J32)+SUM(J39:J44),5)</f>
        <v>11318.75</v>
      </c>
      <c r="K45" s="7"/>
      <c r="L45" s="13">
        <f>ROUND((H45-J45),5)</f>
        <v>-10421.64</v>
      </c>
      <c r="M45" s="7"/>
      <c r="N45" s="14">
        <f>ROUND(IF(J45=0, IF(H45=0, 0, 1), H45/J45),5)</f>
        <v>7.9259999999999997E-2</v>
      </c>
      <c r="O45" s="7"/>
      <c r="P45" s="13">
        <f>ROUND(SUM(P31:P32)+SUM(P39:P44),5)</f>
        <v>15390.62</v>
      </c>
      <c r="Q45" s="7"/>
      <c r="R45" s="13">
        <f>ROUND(SUM(R31:R32)+SUM(R39:R44),5)</f>
        <v>11318.75</v>
      </c>
      <c r="S45" s="7"/>
      <c r="T45" s="13">
        <f>ROUND((P45-R45),5)</f>
        <v>4071.87</v>
      </c>
      <c r="U45" s="7"/>
      <c r="V45" s="14">
        <f>ROUND(IF(R45=0, IF(P45=0, 0, 1), P45/R45),5)</f>
        <v>1.35975</v>
      </c>
      <c r="W45" s="7"/>
      <c r="X45" s="13">
        <f>ROUND(SUM(X31:X32)+SUM(X39:X44),5)</f>
        <v>17683.5</v>
      </c>
      <c r="Y45" s="7"/>
      <c r="Z45" s="13">
        <f>ROUND(SUM(Z31:Z32)+SUM(Z39:Z44),5)</f>
        <v>11318.75</v>
      </c>
      <c r="AA45" s="7"/>
      <c r="AB45" s="13">
        <f>ROUND((X45-Z45),5)</f>
        <v>6364.75</v>
      </c>
      <c r="AC45" s="7"/>
      <c r="AD45" s="14">
        <f>ROUND(IF(Z45=0, IF(X45=0, 0, 1), X45/Z45),5)</f>
        <v>1.5623199999999999</v>
      </c>
      <c r="AE45" s="7"/>
      <c r="AF45" s="13">
        <f>ROUND(SUM(AF31:AF32)+SUM(AF39:AF44),5)</f>
        <v>23506.13</v>
      </c>
      <c r="AG45" s="7"/>
      <c r="AH45" s="13">
        <f>ROUND(SUM(AH31:AH32)+SUM(AH39:AH44),5)</f>
        <v>11318.75</v>
      </c>
      <c r="AI45" s="7"/>
      <c r="AJ45" s="13">
        <f>ROUND((AF45-AH45),5)</f>
        <v>12187.38</v>
      </c>
      <c r="AK45" s="7"/>
      <c r="AL45" s="14">
        <f>ROUND(IF(AH45=0, IF(AF45=0, 0, 1), AF45/AH45),5)</f>
        <v>2.07674</v>
      </c>
      <c r="AM45" s="7"/>
      <c r="AN45" s="13">
        <f>ROUND(SUM(AN31:AN32)+SUM(AN39:AN44),5)</f>
        <v>18870.12</v>
      </c>
      <c r="AO45" s="7"/>
      <c r="AP45" s="13">
        <f>ROUND(SUM(AP31:AP32)+SUM(AP39:AP44),5)</f>
        <v>11318.75</v>
      </c>
      <c r="AQ45" s="7"/>
      <c r="AR45" s="13">
        <f>ROUND((AN45-AP45),5)</f>
        <v>7551.37</v>
      </c>
      <c r="AS45" s="7"/>
      <c r="AT45" s="14">
        <f>ROUND(IF(AP45=0, IF(AN45=0, 0, 1), AN45/AP45),5)</f>
        <v>1.66716</v>
      </c>
      <c r="AU45" s="7"/>
      <c r="AV45" s="13">
        <f>ROUND(H45+P45+X45+AF45+AN45,5)</f>
        <v>76347.48</v>
      </c>
      <c r="AW45" s="7"/>
      <c r="AX45" s="13">
        <f>ROUND(J45+R45+Z45+AH45+AP45,5)</f>
        <v>56593.75</v>
      </c>
      <c r="AY45" s="7"/>
      <c r="AZ45" s="13">
        <f>ROUND((AV45-AX45),5)</f>
        <v>19753.73</v>
      </c>
      <c r="BA45" s="7"/>
      <c r="BB45" s="14">
        <f>ROUND(IF(AX45=0, IF(AV45=0, 0, 1), AV45/AX45),5)</f>
        <v>1.34904</v>
      </c>
    </row>
    <row r="46" spans="1:54" outlineLevel="1" x14ac:dyDescent="0.25">
      <c r="A46" s="2"/>
      <c r="B46" s="2"/>
      <c r="C46" s="2" t="s">
        <v>53</v>
      </c>
      <c r="D46" s="2"/>
      <c r="E46" s="2"/>
      <c r="F46" s="2"/>
      <c r="G46" s="2"/>
      <c r="H46" s="6">
        <f>ROUND(H4+SUM(H22:H23)+SUM(H28:H30)+H45,5)</f>
        <v>174906.26</v>
      </c>
      <c r="I46" s="7"/>
      <c r="J46" s="6">
        <f>ROUND(J4+SUM(J22:J23)+SUM(J28:J30)+J45,5)</f>
        <v>189747.41</v>
      </c>
      <c r="K46" s="7"/>
      <c r="L46" s="6">
        <f>ROUND((H46-J46),5)</f>
        <v>-14841.15</v>
      </c>
      <c r="M46" s="7"/>
      <c r="N46" s="8">
        <f>ROUND(IF(J46=0, IF(H46=0, 0, 1), H46/J46),5)</f>
        <v>0.92178000000000004</v>
      </c>
      <c r="O46" s="7"/>
      <c r="P46" s="6">
        <f>ROUND(P4+SUM(P22:P23)+SUM(P28:P30)+P45,5)</f>
        <v>192188.93</v>
      </c>
      <c r="Q46" s="7"/>
      <c r="R46" s="6">
        <f>ROUND(R4+SUM(R22:R23)+SUM(R28:R30)+R45,5)</f>
        <v>189747.35</v>
      </c>
      <c r="S46" s="7"/>
      <c r="T46" s="6">
        <f>ROUND((P46-R46),5)</f>
        <v>2441.58</v>
      </c>
      <c r="U46" s="7"/>
      <c r="V46" s="8">
        <f>ROUND(IF(R46=0, IF(P46=0, 0, 1), P46/R46),5)</f>
        <v>1.0128699999999999</v>
      </c>
      <c r="W46" s="7"/>
      <c r="X46" s="6">
        <f>ROUND(X4+SUM(X22:X23)+SUM(X28:X30)+X45,5)</f>
        <v>196521.21</v>
      </c>
      <c r="Y46" s="7"/>
      <c r="Z46" s="6">
        <f>ROUND(Z4+SUM(Z22:Z23)+SUM(Z28:Z30)+Z45,5)</f>
        <v>189747.35</v>
      </c>
      <c r="AA46" s="7"/>
      <c r="AB46" s="6">
        <f>ROUND((X46-Z46),5)</f>
        <v>6773.86</v>
      </c>
      <c r="AC46" s="7"/>
      <c r="AD46" s="8">
        <f>ROUND(IF(Z46=0, IF(X46=0, 0, 1), X46/Z46),5)</f>
        <v>1.0357000000000001</v>
      </c>
      <c r="AE46" s="7"/>
      <c r="AF46" s="6">
        <f>ROUND(AF4+SUM(AF22:AF23)+SUM(AF28:AF30)+AF45,5)</f>
        <v>197959.93</v>
      </c>
      <c r="AG46" s="7"/>
      <c r="AH46" s="6">
        <f>ROUND(AH4+SUM(AH22:AH23)+SUM(AH28:AH30)+AH45,5)</f>
        <v>189747.35</v>
      </c>
      <c r="AI46" s="7"/>
      <c r="AJ46" s="6">
        <f>ROUND((AF46-AH46),5)</f>
        <v>8212.58</v>
      </c>
      <c r="AK46" s="7"/>
      <c r="AL46" s="8">
        <f>ROUND(IF(AH46=0, IF(AF46=0, 0, 1), AF46/AH46),5)</f>
        <v>1.04328</v>
      </c>
      <c r="AM46" s="7"/>
      <c r="AN46" s="6">
        <f>ROUND(AN4+SUM(AN22:AN23)+SUM(AN28:AN30)+AN45,5)</f>
        <v>231822.91</v>
      </c>
      <c r="AO46" s="7"/>
      <c r="AP46" s="6">
        <f>ROUND(AP4+SUM(AP22:AP23)+SUM(AP28:AP30)+AP45,5)</f>
        <v>189747.35</v>
      </c>
      <c r="AQ46" s="7"/>
      <c r="AR46" s="6">
        <f>ROUND((AN46-AP46),5)</f>
        <v>42075.56</v>
      </c>
      <c r="AS46" s="7"/>
      <c r="AT46" s="8">
        <f>ROUND(IF(AP46=0, IF(AN46=0, 0, 1), AN46/AP46),5)</f>
        <v>1.2217499999999999</v>
      </c>
      <c r="AU46" s="7"/>
      <c r="AV46" s="6">
        <f>ROUND(H46+P46+X46+AF46+AN46,5)</f>
        <v>993399.24</v>
      </c>
      <c r="AW46" s="7"/>
      <c r="AX46" s="6">
        <f>ROUND(J46+R46+Z46+AH46+AP46,5)</f>
        <v>948736.81</v>
      </c>
      <c r="AY46" s="7"/>
      <c r="AZ46" s="6">
        <f>ROUND((AV46-AX46),5)</f>
        <v>44662.43</v>
      </c>
      <c r="BA46" s="7"/>
      <c r="BB46" s="8">
        <f>ROUND(IF(AX46=0, IF(AV46=0, 0, 1), AV46/AX46),5)</f>
        <v>1.04708</v>
      </c>
    </row>
    <row r="47" spans="1:54" outlineLevel="2" x14ac:dyDescent="0.25">
      <c r="A47" s="2"/>
      <c r="B47" s="2"/>
      <c r="C47" s="2" t="s">
        <v>54</v>
      </c>
      <c r="D47" s="2"/>
      <c r="E47" s="2"/>
      <c r="F47" s="2"/>
      <c r="G47" s="2"/>
      <c r="H47" s="6"/>
      <c r="I47" s="7"/>
      <c r="J47" s="6"/>
      <c r="K47" s="7"/>
      <c r="L47" s="6"/>
      <c r="M47" s="7"/>
      <c r="N47" s="8"/>
      <c r="O47" s="7"/>
      <c r="P47" s="6"/>
      <c r="Q47" s="7"/>
      <c r="R47" s="6"/>
      <c r="S47" s="7"/>
      <c r="T47" s="6"/>
      <c r="U47" s="7"/>
      <c r="V47" s="8"/>
      <c r="W47" s="7"/>
      <c r="X47" s="6"/>
      <c r="Y47" s="7"/>
      <c r="Z47" s="6"/>
      <c r="AA47" s="7"/>
      <c r="AB47" s="6"/>
      <c r="AC47" s="7"/>
      <c r="AD47" s="8"/>
      <c r="AE47" s="7"/>
      <c r="AF47" s="6"/>
      <c r="AG47" s="7"/>
      <c r="AH47" s="6"/>
      <c r="AI47" s="7"/>
      <c r="AJ47" s="6"/>
      <c r="AK47" s="7"/>
      <c r="AL47" s="8"/>
      <c r="AM47" s="7"/>
      <c r="AN47" s="6"/>
      <c r="AO47" s="7"/>
      <c r="AP47" s="6"/>
      <c r="AQ47" s="7"/>
      <c r="AR47" s="6"/>
      <c r="AS47" s="7"/>
      <c r="AT47" s="8"/>
      <c r="AU47" s="7"/>
      <c r="AV47" s="6"/>
      <c r="AW47" s="7"/>
      <c r="AX47" s="6"/>
      <c r="AY47" s="7"/>
      <c r="AZ47" s="6"/>
      <c r="BA47" s="7"/>
      <c r="BB47" s="8"/>
    </row>
    <row r="48" spans="1:54" outlineLevel="3" x14ac:dyDescent="0.25">
      <c r="A48" s="2"/>
      <c r="B48" s="2"/>
      <c r="C48" s="2"/>
      <c r="D48" s="2" t="s">
        <v>55</v>
      </c>
      <c r="E48" s="2"/>
      <c r="F48" s="2"/>
      <c r="G48" s="2"/>
      <c r="H48" s="6"/>
      <c r="I48" s="7"/>
      <c r="J48" s="6"/>
      <c r="K48" s="7"/>
      <c r="L48" s="6"/>
      <c r="M48" s="7"/>
      <c r="N48" s="8"/>
      <c r="O48" s="7"/>
      <c r="P48" s="6"/>
      <c r="Q48" s="7"/>
      <c r="R48" s="6"/>
      <c r="S48" s="7"/>
      <c r="T48" s="6"/>
      <c r="U48" s="7"/>
      <c r="V48" s="8"/>
      <c r="W48" s="7"/>
      <c r="X48" s="6"/>
      <c r="Y48" s="7"/>
      <c r="Z48" s="6"/>
      <c r="AA48" s="7"/>
      <c r="AB48" s="6"/>
      <c r="AC48" s="7"/>
      <c r="AD48" s="8"/>
      <c r="AE48" s="7"/>
      <c r="AF48" s="6"/>
      <c r="AG48" s="7"/>
      <c r="AH48" s="6"/>
      <c r="AI48" s="7"/>
      <c r="AJ48" s="6"/>
      <c r="AK48" s="7"/>
      <c r="AL48" s="8"/>
      <c r="AM48" s="7"/>
      <c r="AN48" s="6"/>
      <c r="AO48" s="7"/>
      <c r="AP48" s="6"/>
      <c r="AQ48" s="7"/>
      <c r="AR48" s="6"/>
      <c r="AS48" s="7"/>
      <c r="AT48" s="8"/>
      <c r="AU48" s="7"/>
      <c r="AV48" s="6"/>
      <c r="AW48" s="7"/>
      <c r="AX48" s="6"/>
      <c r="AY48" s="7"/>
      <c r="AZ48" s="6"/>
      <c r="BA48" s="7"/>
      <c r="BB48" s="8"/>
    </row>
    <row r="49" spans="1:54" outlineLevel="4" x14ac:dyDescent="0.25">
      <c r="A49" s="2"/>
      <c r="B49" s="2"/>
      <c r="C49" s="2"/>
      <c r="D49" s="2"/>
      <c r="E49" s="2" t="s">
        <v>56</v>
      </c>
      <c r="F49" s="2"/>
      <c r="G49" s="2"/>
      <c r="H49" s="6"/>
      <c r="I49" s="7"/>
      <c r="J49" s="6"/>
      <c r="K49" s="7"/>
      <c r="L49" s="6"/>
      <c r="M49" s="7"/>
      <c r="N49" s="8"/>
      <c r="O49" s="7"/>
      <c r="P49" s="6"/>
      <c r="Q49" s="7"/>
      <c r="R49" s="6"/>
      <c r="S49" s="7"/>
      <c r="T49" s="6"/>
      <c r="U49" s="7"/>
      <c r="V49" s="8"/>
      <c r="W49" s="7"/>
      <c r="X49" s="6"/>
      <c r="Y49" s="7"/>
      <c r="Z49" s="6"/>
      <c r="AA49" s="7"/>
      <c r="AB49" s="6"/>
      <c r="AC49" s="7"/>
      <c r="AD49" s="8"/>
      <c r="AE49" s="7"/>
      <c r="AF49" s="6"/>
      <c r="AG49" s="7"/>
      <c r="AH49" s="6"/>
      <c r="AI49" s="7"/>
      <c r="AJ49" s="6"/>
      <c r="AK49" s="7"/>
      <c r="AL49" s="8"/>
      <c r="AM49" s="7"/>
      <c r="AN49" s="6"/>
      <c r="AO49" s="7"/>
      <c r="AP49" s="6"/>
      <c r="AQ49" s="7"/>
      <c r="AR49" s="6"/>
      <c r="AS49" s="7"/>
      <c r="AT49" s="8"/>
      <c r="AU49" s="7"/>
      <c r="AV49" s="6"/>
      <c r="AW49" s="7"/>
      <c r="AX49" s="6"/>
      <c r="AY49" s="7"/>
      <c r="AZ49" s="6"/>
      <c r="BA49" s="7"/>
      <c r="BB49" s="8"/>
    </row>
    <row r="50" spans="1:54" outlineLevel="4" x14ac:dyDescent="0.25">
      <c r="A50" s="2"/>
      <c r="B50" s="2"/>
      <c r="C50" s="2"/>
      <c r="D50" s="2"/>
      <c r="E50" s="2"/>
      <c r="F50" s="2" t="s">
        <v>57</v>
      </c>
      <c r="G50" s="2"/>
      <c r="H50" s="6">
        <v>43956.17</v>
      </c>
      <c r="I50" s="7"/>
      <c r="J50" s="6">
        <v>0</v>
      </c>
      <c r="K50" s="7"/>
      <c r="L50" s="6">
        <f>ROUND((H50-J50),5)</f>
        <v>43956.17</v>
      </c>
      <c r="M50" s="7"/>
      <c r="N50" s="8">
        <f>ROUND(IF(J50=0, IF(H50=0, 0, 1), H50/J50),5)</f>
        <v>1</v>
      </c>
      <c r="O50" s="7"/>
      <c r="P50" s="6">
        <v>49806.76</v>
      </c>
      <c r="Q50" s="7"/>
      <c r="R50" s="6">
        <v>0</v>
      </c>
      <c r="S50" s="7"/>
      <c r="T50" s="6">
        <f>ROUND((P50-R50),5)</f>
        <v>49806.76</v>
      </c>
      <c r="U50" s="7"/>
      <c r="V50" s="8">
        <f>ROUND(IF(R50=0, IF(P50=0, 0, 1), P50/R50),5)</f>
        <v>1</v>
      </c>
      <c r="W50" s="7"/>
      <c r="X50" s="6">
        <v>47379</v>
      </c>
      <c r="Y50" s="7"/>
      <c r="Z50" s="6">
        <v>0</v>
      </c>
      <c r="AA50" s="7"/>
      <c r="AB50" s="6">
        <f>ROUND((X50-Z50),5)</f>
        <v>47379</v>
      </c>
      <c r="AC50" s="7"/>
      <c r="AD50" s="8">
        <f>ROUND(IF(Z50=0, IF(X50=0, 0, 1), X50/Z50),5)</f>
        <v>1</v>
      </c>
      <c r="AE50" s="7"/>
      <c r="AF50" s="6">
        <v>45702.1</v>
      </c>
      <c r="AG50" s="7"/>
      <c r="AH50" s="6">
        <v>0</v>
      </c>
      <c r="AI50" s="7"/>
      <c r="AJ50" s="6">
        <f>ROUND((AF50-AH50),5)</f>
        <v>45702.1</v>
      </c>
      <c r="AK50" s="7"/>
      <c r="AL50" s="8">
        <f>ROUND(IF(AH50=0, IF(AF50=0, 0, 1), AF50/AH50),5)</f>
        <v>1</v>
      </c>
      <c r="AM50" s="7"/>
      <c r="AN50" s="6">
        <v>46600.98</v>
      </c>
      <c r="AO50" s="7"/>
      <c r="AP50" s="6">
        <v>0</v>
      </c>
      <c r="AQ50" s="7"/>
      <c r="AR50" s="6">
        <f>ROUND((AN50-AP50),5)</f>
        <v>46600.98</v>
      </c>
      <c r="AS50" s="7"/>
      <c r="AT50" s="8">
        <f>ROUND(IF(AP50=0, IF(AN50=0, 0, 1), AN50/AP50),5)</f>
        <v>1</v>
      </c>
      <c r="AU50" s="7"/>
      <c r="AV50" s="6">
        <f>ROUND(H50+P50+X50+AF50+AN50,5)</f>
        <v>233445.01</v>
      </c>
      <c r="AW50" s="7"/>
      <c r="AX50" s="6">
        <f>ROUND(J50+R50+Z50+AH50+AP50,5)</f>
        <v>0</v>
      </c>
      <c r="AY50" s="7"/>
      <c r="AZ50" s="6">
        <f>ROUND((AV50-AX50),5)</f>
        <v>233445.01</v>
      </c>
      <c r="BA50" s="7"/>
      <c r="BB50" s="8">
        <f>ROUND(IF(AX50=0, IF(AV50=0, 0, 1), AV50/AX50),5)</f>
        <v>1</v>
      </c>
    </row>
    <row r="51" spans="1:54" outlineLevel="4" x14ac:dyDescent="0.25">
      <c r="A51" s="2"/>
      <c r="B51" s="2"/>
      <c r="C51" s="2"/>
      <c r="D51" s="2"/>
      <c r="E51" s="2"/>
      <c r="F51" s="2" t="s">
        <v>58</v>
      </c>
      <c r="G51" s="2"/>
      <c r="H51" s="6">
        <v>26477.040000000001</v>
      </c>
      <c r="I51" s="7"/>
      <c r="J51" s="6">
        <v>0</v>
      </c>
      <c r="K51" s="7"/>
      <c r="L51" s="6">
        <f>ROUND((H51-J51),5)</f>
        <v>26477.040000000001</v>
      </c>
      <c r="M51" s="7"/>
      <c r="N51" s="8">
        <f>ROUND(IF(J51=0, IF(H51=0, 0, 1), H51/J51),5)</f>
        <v>1</v>
      </c>
      <c r="O51" s="7"/>
      <c r="P51" s="6">
        <v>25396.29</v>
      </c>
      <c r="Q51" s="7"/>
      <c r="R51" s="6">
        <v>0</v>
      </c>
      <c r="S51" s="7"/>
      <c r="T51" s="6">
        <f>ROUND((P51-R51),5)</f>
        <v>25396.29</v>
      </c>
      <c r="U51" s="7"/>
      <c r="V51" s="8">
        <f>ROUND(IF(R51=0, IF(P51=0, 0, 1), P51/R51),5)</f>
        <v>1</v>
      </c>
      <c r="W51" s="7"/>
      <c r="X51" s="6">
        <v>25980.9</v>
      </c>
      <c r="Y51" s="7"/>
      <c r="Z51" s="6">
        <v>0</v>
      </c>
      <c r="AA51" s="7"/>
      <c r="AB51" s="6">
        <f>ROUND((X51-Z51),5)</f>
        <v>25980.9</v>
      </c>
      <c r="AC51" s="7"/>
      <c r="AD51" s="8">
        <f>ROUND(IF(Z51=0, IF(X51=0, 0, 1), X51/Z51),5)</f>
        <v>1</v>
      </c>
      <c r="AE51" s="7"/>
      <c r="AF51" s="6">
        <v>26457.279999999999</v>
      </c>
      <c r="AG51" s="7"/>
      <c r="AH51" s="6">
        <v>0</v>
      </c>
      <c r="AI51" s="7"/>
      <c r="AJ51" s="6">
        <f>ROUND((AF51-AH51),5)</f>
        <v>26457.279999999999</v>
      </c>
      <c r="AK51" s="7"/>
      <c r="AL51" s="8">
        <f>ROUND(IF(AH51=0, IF(AF51=0, 0, 1), AF51/AH51),5)</f>
        <v>1</v>
      </c>
      <c r="AM51" s="7"/>
      <c r="AN51" s="6">
        <v>26748.47</v>
      </c>
      <c r="AO51" s="7"/>
      <c r="AP51" s="6">
        <v>0</v>
      </c>
      <c r="AQ51" s="7"/>
      <c r="AR51" s="6">
        <f>ROUND((AN51-AP51),5)</f>
        <v>26748.47</v>
      </c>
      <c r="AS51" s="7"/>
      <c r="AT51" s="8">
        <f>ROUND(IF(AP51=0, IF(AN51=0, 0, 1), AN51/AP51),5)</f>
        <v>1</v>
      </c>
      <c r="AU51" s="7"/>
      <c r="AV51" s="6">
        <f>ROUND(H51+P51+X51+AF51+AN51,5)</f>
        <v>131059.98</v>
      </c>
      <c r="AW51" s="7"/>
      <c r="AX51" s="6">
        <f>ROUND(J51+R51+Z51+AH51+AP51,5)</f>
        <v>0</v>
      </c>
      <c r="AY51" s="7"/>
      <c r="AZ51" s="6">
        <f>ROUND((AV51-AX51),5)</f>
        <v>131059.98</v>
      </c>
      <c r="BA51" s="7"/>
      <c r="BB51" s="8">
        <f>ROUND(IF(AX51=0, IF(AV51=0, 0, 1), AV51/AX51),5)</f>
        <v>1</v>
      </c>
    </row>
    <row r="52" spans="1:54" outlineLevel="4" x14ac:dyDescent="0.25">
      <c r="A52" s="2"/>
      <c r="B52" s="2"/>
      <c r="C52" s="2"/>
      <c r="D52" s="2"/>
      <c r="E52" s="2"/>
      <c r="F52" s="2" t="s">
        <v>59</v>
      </c>
      <c r="G52" s="2"/>
      <c r="H52" s="6">
        <v>0</v>
      </c>
      <c r="I52" s="7"/>
      <c r="J52" s="6"/>
      <c r="K52" s="7"/>
      <c r="L52" s="6"/>
      <c r="M52" s="7"/>
      <c r="N52" s="8"/>
      <c r="O52" s="7"/>
      <c r="P52" s="6">
        <v>0</v>
      </c>
      <c r="Q52" s="7"/>
      <c r="R52" s="6"/>
      <c r="S52" s="7"/>
      <c r="T52" s="6"/>
      <c r="U52" s="7"/>
      <c r="V52" s="8"/>
      <c r="W52" s="7"/>
      <c r="X52" s="6">
        <v>0</v>
      </c>
      <c r="Y52" s="7"/>
      <c r="Z52" s="6"/>
      <c r="AA52" s="7"/>
      <c r="AB52" s="6"/>
      <c r="AC52" s="7"/>
      <c r="AD52" s="8"/>
      <c r="AE52" s="7"/>
      <c r="AF52" s="6">
        <v>660</v>
      </c>
      <c r="AG52" s="7"/>
      <c r="AH52" s="6"/>
      <c r="AI52" s="7"/>
      <c r="AJ52" s="6"/>
      <c r="AK52" s="7"/>
      <c r="AL52" s="8"/>
      <c r="AM52" s="7"/>
      <c r="AN52" s="6">
        <v>0</v>
      </c>
      <c r="AO52" s="7"/>
      <c r="AP52" s="6"/>
      <c r="AQ52" s="7"/>
      <c r="AR52" s="6"/>
      <c r="AS52" s="7"/>
      <c r="AT52" s="8"/>
      <c r="AU52" s="7"/>
      <c r="AV52" s="6">
        <f>ROUND(H52+P52+X52+AF52+AN52,5)</f>
        <v>660</v>
      </c>
      <c r="AW52" s="7"/>
      <c r="AX52" s="6"/>
      <c r="AY52" s="7"/>
      <c r="AZ52" s="6"/>
      <c r="BA52" s="7"/>
      <c r="BB52" s="8"/>
    </row>
    <row r="53" spans="1:54" outlineLevel="4" x14ac:dyDescent="0.25">
      <c r="A53" s="2"/>
      <c r="B53" s="2"/>
      <c r="C53" s="2"/>
      <c r="D53" s="2"/>
      <c r="E53" s="2"/>
      <c r="F53" s="2" t="s">
        <v>60</v>
      </c>
      <c r="G53" s="2"/>
      <c r="H53" s="6">
        <v>0</v>
      </c>
      <c r="I53" s="7"/>
      <c r="J53" s="6"/>
      <c r="K53" s="7"/>
      <c r="L53" s="6"/>
      <c r="M53" s="7"/>
      <c r="N53" s="8"/>
      <c r="O53" s="7"/>
      <c r="P53" s="6">
        <v>0</v>
      </c>
      <c r="Q53" s="7"/>
      <c r="R53" s="6"/>
      <c r="S53" s="7"/>
      <c r="T53" s="6"/>
      <c r="U53" s="7"/>
      <c r="V53" s="8"/>
      <c r="W53" s="7"/>
      <c r="X53" s="6">
        <v>0</v>
      </c>
      <c r="Y53" s="7"/>
      <c r="Z53" s="6"/>
      <c r="AA53" s="7"/>
      <c r="AB53" s="6"/>
      <c r="AC53" s="7"/>
      <c r="AD53" s="8"/>
      <c r="AE53" s="7"/>
      <c r="AF53" s="6">
        <v>0</v>
      </c>
      <c r="AG53" s="7"/>
      <c r="AH53" s="6"/>
      <c r="AI53" s="7"/>
      <c r="AJ53" s="6"/>
      <c r="AK53" s="7"/>
      <c r="AL53" s="8"/>
      <c r="AM53" s="7"/>
      <c r="AN53" s="6">
        <v>21065.43</v>
      </c>
      <c r="AO53" s="7"/>
      <c r="AP53" s="6"/>
      <c r="AQ53" s="7"/>
      <c r="AR53" s="6"/>
      <c r="AS53" s="7"/>
      <c r="AT53" s="8"/>
      <c r="AU53" s="7"/>
      <c r="AV53" s="6">
        <f>ROUND(H53+P53+X53+AF53+AN53,5)</f>
        <v>21065.43</v>
      </c>
      <c r="AW53" s="7"/>
      <c r="AX53" s="6"/>
      <c r="AY53" s="7"/>
      <c r="AZ53" s="6"/>
      <c r="BA53" s="7"/>
      <c r="BB53" s="8"/>
    </row>
    <row r="54" spans="1:54" outlineLevel="4" x14ac:dyDescent="0.25">
      <c r="A54" s="2"/>
      <c r="B54" s="2"/>
      <c r="C54" s="2"/>
      <c r="D54" s="2"/>
      <c r="E54" s="2"/>
      <c r="F54" s="2" t="s">
        <v>61</v>
      </c>
      <c r="G54" s="2"/>
      <c r="H54" s="6">
        <v>4116.68</v>
      </c>
      <c r="I54" s="7"/>
      <c r="J54" s="6">
        <v>0</v>
      </c>
      <c r="K54" s="7"/>
      <c r="L54" s="6">
        <f>ROUND((H54-J54),5)</f>
        <v>4116.68</v>
      </c>
      <c r="M54" s="7"/>
      <c r="N54" s="8">
        <f>ROUND(IF(J54=0, IF(H54=0, 0, 1), H54/J54),5)</f>
        <v>1</v>
      </c>
      <c r="O54" s="7"/>
      <c r="P54" s="6">
        <v>0</v>
      </c>
      <c r="Q54" s="7"/>
      <c r="R54" s="6">
        <v>0</v>
      </c>
      <c r="S54" s="7"/>
      <c r="T54" s="6">
        <f>ROUND((P54-R54),5)</f>
        <v>0</v>
      </c>
      <c r="U54" s="7"/>
      <c r="V54" s="8">
        <f>ROUND(IF(R54=0, IF(P54=0, 0, 1), P54/R54),5)</f>
        <v>0</v>
      </c>
      <c r="W54" s="7"/>
      <c r="X54" s="6">
        <v>1908.27</v>
      </c>
      <c r="Y54" s="7"/>
      <c r="Z54" s="6">
        <v>0</v>
      </c>
      <c r="AA54" s="7"/>
      <c r="AB54" s="6">
        <f>ROUND((X54-Z54),5)</f>
        <v>1908.27</v>
      </c>
      <c r="AC54" s="7"/>
      <c r="AD54" s="8">
        <f>ROUND(IF(Z54=0, IF(X54=0, 0, 1), X54/Z54),5)</f>
        <v>1</v>
      </c>
      <c r="AE54" s="7"/>
      <c r="AF54" s="6">
        <v>1958.27</v>
      </c>
      <c r="AG54" s="7"/>
      <c r="AH54" s="6">
        <v>0</v>
      </c>
      <c r="AI54" s="7"/>
      <c r="AJ54" s="6">
        <f>ROUND((AF54-AH54),5)</f>
        <v>1958.27</v>
      </c>
      <c r="AK54" s="7"/>
      <c r="AL54" s="8">
        <f>ROUND(IF(AH54=0, IF(AF54=0, 0, 1), AF54/AH54),5)</f>
        <v>1</v>
      </c>
      <c r="AM54" s="7"/>
      <c r="AN54" s="6">
        <v>2967.37</v>
      </c>
      <c r="AO54" s="7"/>
      <c r="AP54" s="6">
        <v>0</v>
      </c>
      <c r="AQ54" s="7"/>
      <c r="AR54" s="6">
        <f>ROUND((AN54-AP54),5)</f>
        <v>2967.37</v>
      </c>
      <c r="AS54" s="7"/>
      <c r="AT54" s="8">
        <f>ROUND(IF(AP54=0, IF(AN54=0, 0, 1), AN54/AP54),5)</f>
        <v>1</v>
      </c>
      <c r="AU54" s="7"/>
      <c r="AV54" s="6">
        <f>ROUND(H54+P54+X54+AF54+AN54,5)</f>
        <v>10950.59</v>
      </c>
      <c r="AW54" s="7"/>
      <c r="AX54" s="6">
        <f>ROUND(J54+R54+Z54+AH54+AP54,5)</f>
        <v>0</v>
      </c>
      <c r="AY54" s="7"/>
      <c r="AZ54" s="6">
        <f>ROUND((AV54-AX54),5)</f>
        <v>10950.59</v>
      </c>
      <c r="BA54" s="7"/>
      <c r="BB54" s="8">
        <f>ROUND(IF(AX54=0, IF(AV54=0, 0, 1), AV54/AX54),5)</f>
        <v>1</v>
      </c>
    </row>
    <row r="55" spans="1:54" outlineLevel="4" x14ac:dyDescent="0.25">
      <c r="A55" s="2"/>
      <c r="B55" s="2"/>
      <c r="C55" s="2"/>
      <c r="D55" s="2"/>
      <c r="E55" s="2"/>
      <c r="F55" s="2" t="s">
        <v>62</v>
      </c>
      <c r="G55" s="2"/>
      <c r="H55" s="6">
        <v>5149.25</v>
      </c>
      <c r="I55" s="7"/>
      <c r="J55" s="6">
        <v>0</v>
      </c>
      <c r="K55" s="7"/>
      <c r="L55" s="6">
        <f>ROUND((H55-J55),5)</f>
        <v>5149.25</v>
      </c>
      <c r="M55" s="7"/>
      <c r="N55" s="8">
        <f>ROUND(IF(J55=0, IF(H55=0, 0, 1), H55/J55),5)</f>
        <v>1</v>
      </c>
      <c r="O55" s="7"/>
      <c r="P55" s="6">
        <v>5486.42</v>
      </c>
      <c r="Q55" s="7"/>
      <c r="R55" s="6">
        <v>0</v>
      </c>
      <c r="S55" s="7"/>
      <c r="T55" s="6">
        <f>ROUND((P55-R55),5)</f>
        <v>5486.42</v>
      </c>
      <c r="U55" s="7"/>
      <c r="V55" s="8">
        <f>ROUND(IF(R55=0, IF(P55=0, 0, 1), P55/R55),5)</f>
        <v>1</v>
      </c>
      <c r="W55" s="7"/>
      <c r="X55" s="6">
        <v>5225.2299999999996</v>
      </c>
      <c r="Y55" s="7"/>
      <c r="Z55" s="6">
        <v>0</v>
      </c>
      <c r="AA55" s="7"/>
      <c r="AB55" s="6">
        <f>ROUND((X55-Z55),5)</f>
        <v>5225.2299999999996</v>
      </c>
      <c r="AC55" s="7"/>
      <c r="AD55" s="8">
        <f>ROUND(IF(Z55=0, IF(X55=0, 0, 1), X55/Z55),5)</f>
        <v>1</v>
      </c>
      <c r="AE55" s="7"/>
      <c r="AF55" s="6">
        <v>5297.06</v>
      </c>
      <c r="AG55" s="7"/>
      <c r="AH55" s="6">
        <v>0</v>
      </c>
      <c r="AI55" s="7"/>
      <c r="AJ55" s="6">
        <f>ROUND((AF55-AH55),5)</f>
        <v>5297.06</v>
      </c>
      <c r="AK55" s="7"/>
      <c r="AL55" s="8">
        <f>ROUND(IF(AH55=0, IF(AF55=0, 0, 1), AF55/AH55),5)</f>
        <v>1</v>
      </c>
      <c r="AM55" s="7"/>
      <c r="AN55" s="6">
        <v>6954.84</v>
      </c>
      <c r="AO55" s="7"/>
      <c r="AP55" s="6">
        <v>0</v>
      </c>
      <c r="AQ55" s="7"/>
      <c r="AR55" s="6">
        <f>ROUND((AN55-AP55),5)</f>
        <v>6954.84</v>
      </c>
      <c r="AS55" s="7"/>
      <c r="AT55" s="8">
        <f>ROUND(IF(AP55=0, IF(AN55=0, 0, 1), AN55/AP55),5)</f>
        <v>1</v>
      </c>
      <c r="AU55" s="7"/>
      <c r="AV55" s="6">
        <f>ROUND(H55+P55+X55+AF55+AN55,5)</f>
        <v>28112.799999999999</v>
      </c>
      <c r="AW55" s="7"/>
      <c r="AX55" s="6">
        <f>ROUND(J55+R55+Z55+AH55+AP55,5)</f>
        <v>0</v>
      </c>
      <c r="AY55" s="7"/>
      <c r="AZ55" s="6">
        <f>ROUND((AV55-AX55),5)</f>
        <v>28112.799999999999</v>
      </c>
      <c r="BA55" s="7"/>
      <c r="BB55" s="8">
        <f>ROUND(IF(AX55=0, IF(AV55=0, 0, 1), AV55/AX55),5)</f>
        <v>1</v>
      </c>
    </row>
    <row r="56" spans="1:54" outlineLevel="4" x14ac:dyDescent="0.25">
      <c r="A56" s="2"/>
      <c r="B56" s="2"/>
      <c r="C56" s="2"/>
      <c r="D56" s="2"/>
      <c r="E56" s="2"/>
      <c r="F56" s="2" t="s">
        <v>63</v>
      </c>
      <c r="G56" s="2"/>
      <c r="H56" s="6">
        <v>6087.09</v>
      </c>
      <c r="I56" s="7"/>
      <c r="J56" s="6">
        <v>0</v>
      </c>
      <c r="K56" s="7"/>
      <c r="L56" s="6">
        <f>ROUND((H56-J56),5)</f>
        <v>6087.09</v>
      </c>
      <c r="M56" s="7"/>
      <c r="N56" s="8">
        <f>ROUND(IF(J56=0, IF(H56=0, 0, 1), H56/J56),5)</f>
        <v>1</v>
      </c>
      <c r="O56" s="7"/>
      <c r="P56" s="6">
        <v>2486.27</v>
      </c>
      <c r="Q56" s="7"/>
      <c r="R56" s="6">
        <v>0</v>
      </c>
      <c r="S56" s="7"/>
      <c r="T56" s="6">
        <f>ROUND((P56-R56),5)</f>
        <v>2486.27</v>
      </c>
      <c r="U56" s="7"/>
      <c r="V56" s="8">
        <f>ROUND(IF(R56=0, IF(P56=0, 0, 1), P56/R56),5)</f>
        <v>1</v>
      </c>
      <c r="W56" s="7"/>
      <c r="X56" s="6">
        <v>304.35000000000002</v>
      </c>
      <c r="Y56" s="7"/>
      <c r="Z56" s="6">
        <v>0</v>
      </c>
      <c r="AA56" s="7"/>
      <c r="AB56" s="6">
        <f>ROUND((X56-Z56),5)</f>
        <v>304.35000000000002</v>
      </c>
      <c r="AC56" s="7"/>
      <c r="AD56" s="8">
        <f>ROUND(IF(Z56=0, IF(X56=0, 0, 1), X56/Z56),5)</f>
        <v>1</v>
      </c>
      <c r="AE56" s="7"/>
      <c r="AF56" s="6">
        <v>-4610.5200000000004</v>
      </c>
      <c r="AG56" s="7"/>
      <c r="AH56" s="6">
        <v>0</v>
      </c>
      <c r="AI56" s="7"/>
      <c r="AJ56" s="6">
        <f>ROUND((AF56-AH56),5)</f>
        <v>-4610.5200000000004</v>
      </c>
      <c r="AK56" s="7"/>
      <c r="AL56" s="8">
        <f>ROUND(IF(AH56=0, IF(AF56=0, 0, 1), AF56/AH56),5)</f>
        <v>1</v>
      </c>
      <c r="AM56" s="7"/>
      <c r="AN56" s="6">
        <v>-4890.62</v>
      </c>
      <c r="AO56" s="7"/>
      <c r="AP56" s="6">
        <v>0</v>
      </c>
      <c r="AQ56" s="7"/>
      <c r="AR56" s="6">
        <f>ROUND((AN56-AP56),5)</f>
        <v>-4890.62</v>
      </c>
      <c r="AS56" s="7"/>
      <c r="AT56" s="8">
        <f>ROUND(IF(AP56=0, IF(AN56=0, 0, 1), AN56/AP56),5)</f>
        <v>1</v>
      </c>
      <c r="AU56" s="7"/>
      <c r="AV56" s="6">
        <f>ROUND(H56+P56+X56+AF56+AN56,5)</f>
        <v>-623.42999999999995</v>
      </c>
      <c r="AW56" s="7"/>
      <c r="AX56" s="6">
        <f>ROUND(J56+R56+Z56+AH56+AP56,5)</f>
        <v>0</v>
      </c>
      <c r="AY56" s="7"/>
      <c r="AZ56" s="6">
        <f>ROUND((AV56-AX56),5)</f>
        <v>-623.42999999999995</v>
      </c>
      <c r="BA56" s="7"/>
      <c r="BB56" s="8">
        <f>ROUND(IF(AX56=0, IF(AV56=0, 0, 1), AV56/AX56),5)</f>
        <v>1</v>
      </c>
    </row>
    <row r="57" spans="1:54" outlineLevel="4" x14ac:dyDescent="0.25">
      <c r="A57" s="2"/>
      <c r="B57" s="2"/>
      <c r="C57" s="2"/>
      <c r="D57" s="2"/>
      <c r="E57" s="2"/>
      <c r="F57" s="2" t="s">
        <v>64</v>
      </c>
      <c r="G57" s="2"/>
      <c r="H57" s="6">
        <v>0</v>
      </c>
      <c r="I57" s="7"/>
      <c r="J57" s="6">
        <v>0</v>
      </c>
      <c r="K57" s="7"/>
      <c r="L57" s="6">
        <f>ROUND((H57-J57),5)</f>
        <v>0</v>
      </c>
      <c r="M57" s="7"/>
      <c r="N57" s="8">
        <f>ROUND(IF(J57=0, IF(H57=0, 0, 1), H57/J57),5)</f>
        <v>0</v>
      </c>
      <c r="O57" s="7"/>
      <c r="P57" s="6">
        <v>1321</v>
      </c>
      <c r="Q57" s="7"/>
      <c r="R57" s="6">
        <v>0</v>
      </c>
      <c r="S57" s="7"/>
      <c r="T57" s="6">
        <f>ROUND((P57-R57),5)</f>
        <v>1321</v>
      </c>
      <c r="U57" s="7"/>
      <c r="V57" s="8">
        <f>ROUND(IF(R57=0, IF(P57=0, 0, 1), P57/R57),5)</f>
        <v>1</v>
      </c>
      <c r="W57" s="7"/>
      <c r="X57" s="6">
        <v>1321</v>
      </c>
      <c r="Y57" s="7"/>
      <c r="Z57" s="6">
        <v>0</v>
      </c>
      <c r="AA57" s="7"/>
      <c r="AB57" s="6">
        <f>ROUND((X57-Z57),5)</f>
        <v>1321</v>
      </c>
      <c r="AC57" s="7"/>
      <c r="AD57" s="8">
        <f>ROUND(IF(Z57=0, IF(X57=0, 0, 1), X57/Z57),5)</f>
        <v>1</v>
      </c>
      <c r="AE57" s="7"/>
      <c r="AF57" s="6">
        <v>0</v>
      </c>
      <c r="AG57" s="7"/>
      <c r="AH57" s="6">
        <v>0</v>
      </c>
      <c r="AI57" s="7"/>
      <c r="AJ57" s="6">
        <f>ROUND((AF57-AH57),5)</f>
        <v>0</v>
      </c>
      <c r="AK57" s="7"/>
      <c r="AL57" s="8">
        <f>ROUND(IF(AH57=0, IF(AF57=0, 0, 1), AF57/AH57),5)</f>
        <v>0</v>
      </c>
      <c r="AM57" s="7"/>
      <c r="AN57" s="6">
        <v>0</v>
      </c>
      <c r="AO57" s="7"/>
      <c r="AP57" s="6">
        <v>0</v>
      </c>
      <c r="AQ57" s="7"/>
      <c r="AR57" s="6">
        <f>ROUND((AN57-AP57),5)</f>
        <v>0</v>
      </c>
      <c r="AS57" s="7"/>
      <c r="AT57" s="8">
        <f>ROUND(IF(AP57=0, IF(AN57=0, 0, 1), AN57/AP57),5)</f>
        <v>0</v>
      </c>
      <c r="AU57" s="7"/>
      <c r="AV57" s="6">
        <f>ROUND(H57+P57+X57+AF57+AN57,5)</f>
        <v>2642</v>
      </c>
      <c r="AW57" s="7"/>
      <c r="AX57" s="6">
        <f>ROUND(J57+R57+Z57+AH57+AP57,5)</f>
        <v>0</v>
      </c>
      <c r="AY57" s="7"/>
      <c r="AZ57" s="6">
        <f>ROUND((AV57-AX57),5)</f>
        <v>2642</v>
      </c>
      <c r="BA57" s="7"/>
      <c r="BB57" s="8">
        <f>ROUND(IF(AX57=0, IF(AV57=0, 0, 1), AV57/AX57),5)</f>
        <v>1</v>
      </c>
    </row>
    <row r="58" spans="1:54" outlineLevel="4" x14ac:dyDescent="0.25">
      <c r="A58" s="2"/>
      <c r="B58" s="2"/>
      <c r="C58" s="2"/>
      <c r="D58" s="2"/>
      <c r="E58" s="2"/>
      <c r="F58" s="2" t="s">
        <v>65</v>
      </c>
      <c r="G58" s="2"/>
      <c r="H58" s="6">
        <v>24.36</v>
      </c>
      <c r="I58" s="7"/>
      <c r="J58" s="6">
        <v>0</v>
      </c>
      <c r="K58" s="7"/>
      <c r="L58" s="6">
        <f>ROUND((H58-J58),5)</f>
        <v>24.36</v>
      </c>
      <c r="M58" s="7"/>
      <c r="N58" s="8">
        <f>ROUND(IF(J58=0, IF(H58=0, 0, 1), H58/J58),5)</f>
        <v>1</v>
      </c>
      <c r="O58" s="7"/>
      <c r="P58" s="6">
        <v>96.38</v>
      </c>
      <c r="Q58" s="7"/>
      <c r="R58" s="6">
        <v>0</v>
      </c>
      <c r="S58" s="7"/>
      <c r="T58" s="6">
        <f>ROUND((P58-R58),5)</f>
        <v>96.38</v>
      </c>
      <c r="U58" s="7"/>
      <c r="V58" s="8">
        <f>ROUND(IF(R58=0, IF(P58=0, 0, 1), P58/R58),5)</f>
        <v>1</v>
      </c>
      <c r="W58" s="7"/>
      <c r="X58" s="6">
        <v>113.63</v>
      </c>
      <c r="Y58" s="7"/>
      <c r="Z58" s="6">
        <v>0</v>
      </c>
      <c r="AA58" s="7"/>
      <c r="AB58" s="6">
        <f>ROUND((X58-Z58),5)</f>
        <v>113.63</v>
      </c>
      <c r="AC58" s="7"/>
      <c r="AD58" s="8">
        <f>ROUND(IF(Z58=0, IF(X58=0, 0, 1), X58/Z58),5)</f>
        <v>1</v>
      </c>
      <c r="AE58" s="7"/>
      <c r="AF58" s="6">
        <v>67.13</v>
      </c>
      <c r="AG58" s="7"/>
      <c r="AH58" s="6">
        <v>0</v>
      </c>
      <c r="AI58" s="7"/>
      <c r="AJ58" s="6">
        <f>ROUND((AF58-AH58),5)</f>
        <v>67.13</v>
      </c>
      <c r="AK58" s="7"/>
      <c r="AL58" s="8">
        <f>ROUND(IF(AH58=0, IF(AF58=0, 0, 1), AF58/AH58),5)</f>
        <v>1</v>
      </c>
      <c r="AM58" s="7"/>
      <c r="AN58" s="6">
        <v>55.43</v>
      </c>
      <c r="AO58" s="7"/>
      <c r="AP58" s="6">
        <v>0</v>
      </c>
      <c r="AQ58" s="7"/>
      <c r="AR58" s="6">
        <f>ROUND((AN58-AP58),5)</f>
        <v>55.43</v>
      </c>
      <c r="AS58" s="7"/>
      <c r="AT58" s="8">
        <f>ROUND(IF(AP58=0, IF(AN58=0, 0, 1), AN58/AP58),5)</f>
        <v>1</v>
      </c>
      <c r="AU58" s="7"/>
      <c r="AV58" s="6">
        <f>ROUND(H58+P58+X58+AF58+AN58,5)</f>
        <v>356.93</v>
      </c>
      <c r="AW58" s="7"/>
      <c r="AX58" s="6">
        <f>ROUND(J58+R58+Z58+AH58+AP58,5)</f>
        <v>0</v>
      </c>
      <c r="AY58" s="7"/>
      <c r="AZ58" s="6">
        <f>ROUND((AV58-AX58),5)</f>
        <v>356.93</v>
      </c>
      <c r="BA58" s="7"/>
      <c r="BB58" s="8">
        <f>ROUND(IF(AX58=0, IF(AV58=0, 0, 1), AV58/AX58),5)</f>
        <v>1</v>
      </c>
    </row>
    <row r="59" spans="1:54" outlineLevel="4" x14ac:dyDescent="0.25">
      <c r="A59" s="2"/>
      <c r="B59" s="2"/>
      <c r="C59" s="2"/>
      <c r="D59" s="2"/>
      <c r="E59" s="2"/>
      <c r="F59" s="2" t="s">
        <v>66</v>
      </c>
      <c r="G59" s="2"/>
      <c r="H59" s="6">
        <v>0</v>
      </c>
      <c r="I59" s="7"/>
      <c r="J59" s="6"/>
      <c r="K59" s="7"/>
      <c r="L59" s="6"/>
      <c r="M59" s="7"/>
      <c r="N59" s="8"/>
      <c r="O59" s="7"/>
      <c r="P59" s="6">
        <v>268.04000000000002</v>
      </c>
      <c r="Q59" s="7"/>
      <c r="R59" s="6"/>
      <c r="S59" s="7"/>
      <c r="T59" s="6"/>
      <c r="U59" s="7"/>
      <c r="V59" s="8"/>
      <c r="W59" s="7"/>
      <c r="X59" s="6">
        <v>0</v>
      </c>
      <c r="Y59" s="7"/>
      <c r="Z59" s="6"/>
      <c r="AA59" s="7"/>
      <c r="AB59" s="6"/>
      <c r="AC59" s="7"/>
      <c r="AD59" s="8"/>
      <c r="AE59" s="7"/>
      <c r="AF59" s="6">
        <v>0</v>
      </c>
      <c r="AG59" s="7"/>
      <c r="AH59" s="6"/>
      <c r="AI59" s="7"/>
      <c r="AJ59" s="6"/>
      <c r="AK59" s="7"/>
      <c r="AL59" s="8"/>
      <c r="AM59" s="7"/>
      <c r="AN59" s="6">
        <v>0</v>
      </c>
      <c r="AO59" s="7"/>
      <c r="AP59" s="6"/>
      <c r="AQ59" s="7"/>
      <c r="AR59" s="6"/>
      <c r="AS59" s="7"/>
      <c r="AT59" s="8"/>
      <c r="AU59" s="7"/>
      <c r="AV59" s="6">
        <f>ROUND(H59+P59+X59+AF59+AN59,5)</f>
        <v>268.04000000000002</v>
      </c>
      <c r="AW59" s="7"/>
      <c r="AX59" s="6"/>
      <c r="AY59" s="7"/>
      <c r="AZ59" s="6"/>
      <c r="BA59" s="7"/>
      <c r="BB59" s="8"/>
    </row>
    <row r="60" spans="1:54" outlineLevel="4" x14ac:dyDescent="0.25">
      <c r="A60" s="2"/>
      <c r="B60" s="2"/>
      <c r="C60" s="2"/>
      <c r="D60" s="2"/>
      <c r="E60" s="2"/>
      <c r="F60" s="2" t="s">
        <v>67</v>
      </c>
      <c r="G60" s="2"/>
      <c r="H60" s="6">
        <v>1547</v>
      </c>
      <c r="I60" s="7"/>
      <c r="J60" s="6"/>
      <c r="K60" s="7"/>
      <c r="L60" s="6"/>
      <c r="M60" s="7"/>
      <c r="N60" s="8"/>
      <c r="O60" s="7"/>
      <c r="P60" s="6">
        <v>995.18</v>
      </c>
      <c r="Q60" s="7"/>
      <c r="R60" s="6"/>
      <c r="S60" s="7"/>
      <c r="T60" s="6"/>
      <c r="U60" s="7"/>
      <c r="V60" s="8"/>
      <c r="W60" s="7"/>
      <c r="X60" s="6">
        <v>0</v>
      </c>
      <c r="Y60" s="7"/>
      <c r="Z60" s="6"/>
      <c r="AA60" s="7"/>
      <c r="AB60" s="6"/>
      <c r="AC60" s="7"/>
      <c r="AD60" s="8"/>
      <c r="AE60" s="7"/>
      <c r="AF60" s="6">
        <v>497.59</v>
      </c>
      <c r="AG60" s="7"/>
      <c r="AH60" s="6"/>
      <c r="AI60" s="7"/>
      <c r="AJ60" s="6"/>
      <c r="AK60" s="7"/>
      <c r="AL60" s="8"/>
      <c r="AM60" s="7"/>
      <c r="AN60" s="6">
        <v>0</v>
      </c>
      <c r="AO60" s="7"/>
      <c r="AP60" s="6"/>
      <c r="AQ60" s="7"/>
      <c r="AR60" s="6"/>
      <c r="AS60" s="7"/>
      <c r="AT60" s="8"/>
      <c r="AU60" s="7"/>
      <c r="AV60" s="6">
        <f>ROUND(H60+P60+X60+AF60+AN60,5)</f>
        <v>3039.77</v>
      </c>
      <c r="AW60" s="7"/>
      <c r="AX60" s="6"/>
      <c r="AY60" s="7"/>
      <c r="AZ60" s="6"/>
      <c r="BA60" s="7"/>
      <c r="BB60" s="8"/>
    </row>
    <row r="61" spans="1:54" outlineLevel="4" x14ac:dyDescent="0.25">
      <c r="A61" s="2"/>
      <c r="B61" s="2"/>
      <c r="C61" s="2"/>
      <c r="D61" s="2"/>
      <c r="E61" s="2"/>
      <c r="F61" s="2" t="s">
        <v>68</v>
      </c>
      <c r="G61" s="2"/>
      <c r="H61" s="6">
        <v>249</v>
      </c>
      <c r="I61" s="7"/>
      <c r="J61" s="6">
        <v>0</v>
      </c>
      <c r="K61" s="7"/>
      <c r="L61" s="6">
        <f>ROUND((H61-J61),5)</f>
        <v>249</v>
      </c>
      <c r="M61" s="7"/>
      <c r="N61" s="8">
        <f>ROUND(IF(J61=0, IF(H61=0, 0, 1), H61/J61),5)</f>
        <v>1</v>
      </c>
      <c r="O61" s="7"/>
      <c r="P61" s="6">
        <v>3843.11</v>
      </c>
      <c r="Q61" s="7"/>
      <c r="R61" s="6">
        <v>0</v>
      </c>
      <c r="S61" s="7"/>
      <c r="T61" s="6">
        <f>ROUND((P61-R61),5)</f>
        <v>3843.11</v>
      </c>
      <c r="U61" s="7"/>
      <c r="V61" s="8">
        <f>ROUND(IF(R61=0, IF(P61=0, 0, 1), P61/R61),5)</f>
        <v>1</v>
      </c>
      <c r="W61" s="7"/>
      <c r="X61" s="6">
        <v>8105.65</v>
      </c>
      <c r="Y61" s="7"/>
      <c r="Z61" s="6">
        <v>0</v>
      </c>
      <c r="AA61" s="7"/>
      <c r="AB61" s="6">
        <f>ROUND((X61-Z61),5)</f>
        <v>8105.65</v>
      </c>
      <c r="AC61" s="7"/>
      <c r="AD61" s="8">
        <f>ROUND(IF(Z61=0, IF(X61=0, 0, 1), X61/Z61),5)</f>
        <v>1</v>
      </c>
      <c r="AE61" s="7"/>
      <c r="AF61" s="6">
        <v>4333.8</v>
      </c>
      <c r="AG61" s="7"/>
      <c r="AH61" s="6">
        <v>0</v>
      </c>
      <c r="AI61" s="7"/>
      <c r="AJ61" s="6">
        <f>ROUND((AF61-AH61),5)</f>
        <v>4333.8</v>
      </c>
      <c r="AK61" s="7"/>
      <c r="AL61" s="8">
        <f>ROUND(IF(AH61=0, IF(AF61=0, 0, 1), AF61/AH61),5)</f>
        <v>1</v>
      </c>
      <c r="AM61" s="7"/>
      <c r="AN61" s="6">
        <v>813.29</v>
      </c>
      <c r="AO61" s="7"/>
      <c r="AP61" s="6">
        <v>0</v>
      </c>
      <c r="AQ61" s="7"/>
      <c r="AR61" s="6">
        <f>ROUND((AN61-AP61),5)</f>
        <v>813.29</v>
      </c>
      <c r="AS61" s="7"/>
      <c r="AT61" s="8">
        <f>ROUND(IF(AP61=0, IF(AN61=0, 0, 1), AN61/AP61),5)</f>
        <v>1</v>
      </c>
      <c r="AU61" s="7"/>
      <c r="AV61" s="6">
        <f>ROUND(H61+P61+X61+AF61+AN61,5)</f>
        <v>17344.849999999999</v>
      </c>
      <c r="AW61" s="7"/>
      <c r="AX61" s="6">
        <f>ROUND(J61+R61+Z61+AH61+AP61,5)</f>
        <v>0</v>
      </c>
      <c r="AY61" s="7"/>
      <c r="AZ61" s="6">
        <f>ROUND((AV61-AX61),5)</f>
        <v>17344.849999999999</v>
      </c>
      <c r="BA61" s="7"/>
      <c r="BB61" s="8">
        <f>ROUND(IF(AX61=0, IF(AV61=0, 0, 1), AV61/AX61),5)</f>
        <v>1</v>
      </c>
    </row>
    <row r="62" spans="1:54" outlineLevel="4" x14ac:dyDescent="0.25">
      <c r="A62" s="2"/>
      <c r="B62" s="2"/>
      <c r="C62" s="2"/>
      <c r="D62" s="2"/>
      <c r="E62" s="2"/>
      <c r="F62" s="2" t="s">
        <v>69</v>
      </c>
      <c r="G62" s="2"/>
      <c r="H62" s="6">
        <v>0</v>
      </c>
      <c r="I62" s="7"/>
      <c r="J62" s="6"/>
      <c r="K62" s="7"/>
      <c r="L62" s="6"/>
      <c r="M62" s="7"/>
      <c r="N62" s="8"/>
      <c r="O62" s="7"/>
      <c r="P62" s="6">
        <v>12497.13</v>
      </c>
      <c r="Q62" s="7"/>
      <c r="R62" s="6"/>
      <c r="S62" s="7"/>
      <c r="T62" s="6"/>
      <c r="U62" s="7"/>
      <c r="V62" s="8"/>
      <c r="W62" s="7"/>
      <c r="X62" s="6">
        <v>14426.79</v>
      </c>
      <c r="Y62" s="7"/>
      <c r="Z62" s="6"/>
      <c r="AA62" s="7"/>
      <c r="AB62" s="6"/>
      <c r="AC62" s="7"/>
      <c r="AD62" s="8"/>
      <c r="AE62" s="7"/>
      <c r="AF62" s="6">
        <v>12.93</v>
      </c>
      <c r="AG62" s="7"/>
      <c r="AH62" s="6"/>
      <c r="AI62" s="7"/>
      <c r="AJ62" s="6"/>
      <c r="AK62" s="7"/>
      <c r="AL62" s="8"/>
      <c r="AM62" s="7"/>
      <c r="AN62" s="6">
        <v>0</v>
      </c>
      <c r="AO62" s="7"/>
      <c r="AP62" s="6"/>
      <c r="AQ62" s="7"/>
      <c r="AR62" s="6"/>
      <c r="AS62" s="7"/>
      <c r="AT62" s="8"/>
      <c r="AU62" s="7"/>
      <c r="AV62" s="6">
        <f>ROUND(H62+P62+X62+AF62+AN62,5)</f>
        <v>26936.85</v>
      </c>
      <c r="AW62" s="7"/>
      <c r="AX62" s="6"/>
      <c r="AY62" s="7"/>
      <c r="AZ62" s="6"/>
      <c r="BA62" s="7"/>
      <c r="BB62" s="8"/>
    </row>
    <row r="63" spans="1:54" outlineLevel="4" x14ac:dyDescent="0.25">
      <c r="A63" s="2"/>
      <c r="B63" s="2"/>
      <c r="C63" s="2"/>
      <c r="D63" s="2"/>
      <c r="E63" s="2"/>
      <c r="F63" s="2" t="s">
        <v>70</v>
      </c>
      <c r="G63" s="2"/>
      <c r="H63" s="6">
        <v>0</v>
      </c>
      <c r="I63" s="7"/>
      <c r="J63" s="6"/>
      <c r="K63" s="7"/>
      <c r="L63" s="6"/>
      <c r="M63" s="7"/>
      <c r="N63" s="8"/>
      <c r="O63" s="7"/>
      <c r="P63" s="6">
        <v>0</v>
      </c>
      <c r="Q63" s="7"/>
      <c r="R63" s="6"/>
      <c r="S63" s="7"/>
      <c r="T63" s="6"/>
      <c r="U63" s="7"/>
      <c r="V63" s="8"/>
      <c r="W63" s="7"/>
      <c r="X63" s="6">
        <v>4146.45</v>
      </c>
      <c r="Y63" s="7"/>
      <c r="Z63" s="6"/>
      <c r="AA63" s="7"/>
      <c r="AB63" s="6"/>
      <c r="AC63" s="7"/>
      <c r="AD63" s="8"/>
      <c r="AE63" s="7"/>
      <c r="AF63" s="6">
        <v>0</v>
      </c>
      <c r="AG63" s="7"/>
      <c r="AH63" s="6"/>
      <c r="AI63" s="7"/>
      <c r="AJ63" s="6"/>
      <c r="AK63" s="7"/>
      <c r="AL63" s="8"/>
      <c r="AM63" s="7"/>
      <c r="AN63" s="6">
        <v>0</v>
      </c>
      <c r="AO63" s="7"/>
      <c r="AP63" s="6"/>
      <c r="AQ63" s="7"/>
      <c r="AR63" s="6"/>
      <c r="AS63" s="7"/>
      <c r="AT63" s="8"/>
      <c r="AU63" s="7"/>
      <c r="AV63" s="6">
        <f>ROUND(H63+P63+X63+AF63+AN63,5)</f>
        <v>4146.45</v>
      </c>
      <c r="AW63" s="7"/>
      <c r="AX63" s="6"/>
      <c r="AY63" s="7"/>
      <c r="AZ63" s="6"/>
      <c r="BA63" s="7"/>
      <c r="BB63" s="8"/>
    </row>
    <row r="64" spans="1:54" outlineLevel="4" x14ac:dyDescent="0.25">
      <c r="A64" s="2"/>
      <c r="B64" s="2"/>
      <c r="C64" s="2"/>
      <c r="D64" s="2"/>
      <c r="E64" s="2"/>
      <c r="F64" s="2" t="s">
        <v>71</v>
      </c>
      <c r="G64" s="2"/>
      <c r="H64" s="6">
        <v>0</v>
      </c>
      <c r="I64" s="7"/>
      <c r="J64" s="6"/>
      <c r="K64" s="7"/>
      <c r="L64" s="6"/>
      <c r="M64" s="7"/>
      <c r="N64" s="8"/>
      <c r="O64" s="7"/>
      <c r="P64" s="6">
        <v>0</v>
      </c>
      <c r="Q64" s="7"/>
      <c r="R64" s="6"/>
      <c r="S64" s="7"/>
      <c r="T64" s="6"/>
      <c r="U64" s="7"/>
      <c r="V64" s="8"/>
      <c r="W64" s="7"/>
      <c r="X64" s="6">
        <v>313.58999999999997</v>
      </c>
      <c r="Y64" s="7"/>
      <c r="Z64" s="6"/>
      <c r="AA64" s="7"/>
      <c r="AB64" s="6"/>
      <c r="AC64" s="7"/>
      <c r="AD64" s="8"/>
      <c r="AE64" s="7"/>
      <c r="AF64" s="6">
        <v>399</v>
      </c>
      <c r="AG64" s="7"/>
      <c r="AH64" s="6"/>
      <c r="AI64" s="7"/>
      <c r="AJ64" s="6"/>
      <c r="AK64" s="7"/>
      <c r="AL64" s="8"/>
      <c r="AM64" s="7"/>
      <c r="AN64" s="6">
        <v>104.22</v>
      </c>
      <c r="AO64" s="7"/>
      <c r="AP64" s="6"/>
      <c r="AQ64" s="7"/>
      <c r="AR64" s="6"/>
      <c r="AS64" s="7"/>
      <c r="AT64" s="8"/>
      <c r="AU64" s="7"/>
      <c r="AV64" s="6">
        <f>ROUND(H64+P64+X64+AF64+AN64,5)</f>
        <v>816.81</v>
      </c>
      <c r="AW64" s="7"/>
      <c r="AX64" s="6"/>
      <c r="AY64" s="7"/>
      <c r="AZ64" s="6"/>
      <c r="BA64" s="7"/>
      <c r="BB64" s="8"/>
    </row>
    <row r="65" spans="1:54" ht="15.75" outlineLevel="4" thickBot="1" x14ac:dyDescent="0.3">
      <c r="A65" s="2"/>
      <c r="B65" s="2"/>
      <c r="C65" s="2"/>
      <c r="D65" s="2"/>
      <c r="E65" s="2"/>
      <c r="F65" s="2" t="s">
        <v>72</v>
      </c>
      <c r="G65" s="2"/>
      <c r="H65" s="9">
        <v>0</v>
      </c>
      <c r="I65" s="7"/>
      <c r="J65" s="9">
        <v>90254.84</v>
      </c>
      <c r="K65" s="7"/>
      <c r="L65" s="9">
        <f>ROUND((H65-J65),5)</f>
        <v>-90254.84</v>
      </c>
      <c r="M65" s="7"/>
      <c r="N65" s="10">
        <f>ROUND(IF(J65=0, IF(H65=0, 0, 1), H65/J65),5)</f>
        <v>0</v>
      </c>
      <c r="O65" s="7"/>
      <c r="P65" s="9">
        <v>0</v>
      </c>
      <c r="Q65" s="7"/>
      <c r="R65" s="9">
        <v>90254.81</v>
      </c>
      <c r="S65" s="7"/>
      <c r="T65" s="9">
        <f>ROUND((P65-R65),5)</f>
        <v>-90254.81</v>
      </c>
      <c r="U65" s="7"/>
      <c r="V65" s="10">
        <f>ROUND(IF(R65=0, IF(P65=0, 0, 1), P65/R65),5)</f>
        <v>0</v>
      </c>
      <c r="W65" s="7"/>
      <c r="X65" s="9">
        <v>0</v>
      </c>
      <c r="Y65" s="7"/>
      <c r="Z65" s="9">
        <v>90254.81</v>
      </c>
      <c r="AA65" s="7"/>
      <c r="AB65" s="9">
        <f>ROUND((X65-Z65),5)</f>
        <v>-90254.81</v>
      </c>
      <c r="AC65" s="7"/>
      <c r="AD65" s="10">
        <f>ROUND(IF(Z65=0, IF(X65=0, 0, 1), X65/Z65),5)</f>
        <v>0</v>
      </c>
      <c r="AE65" s="7"/>
      <c r="AF65" s="9">
        <v>0</v>
      </c>
      <c r="AG65" s="7"/>
      <c r="AH65" s="9">
        <v>90254.81</v>
      </c>
      <c r="AI65" s="7"/>
      <c r="AJ65" s="9">
        <f>ROUND((AF65-AH65),5)</f>
        <v>-90254.81</v>
      </c>
      <c r="AK65" s="7"/>
      <c r="AL65" s="10">
        <f>ROUND(IF(AH65=0, IF(AF65=0, 0, 1), AF65/AH65),5)</f>
        <v>0</v>
      </c>
      <c r="AM65" s="7"/>
      <c r="AN65" s="9">
        <v>0</v>
      </c>
      <c r="AO65" s="7"/>
      <c r="AP65" s="9">
        <v>90254.81</v>
      </c>
      <c r="AQ65" s="7"/>
      <c r="AR65" s="9">
        <f>ROUND((AN65-AP65),5)</f>
        <v>-90254.81</v>
      </c>
      <c r="AS65" s="7"/>
      <c r="AT65" s="10">
        <f>ROUND(IF(AP65=0, IF(AN65=0, 0, 1), AN65/AP65),5)</f>
        <v>0</v>
      </c>
      <c r="AU65" s="7"/>
      <c r="AV65" s="9">
        <f>ROUND(H65+P65+X65+AF65+AN65,5)</f>
        <v>0</v>
      </c>
      <c r="AW65" s="7"/>
      <c r="AX65" s="9">
        <f>ROUND(J65+R65+Z65+AH65+AP65,5)</f>
        <v>451274.08</v>
      </c>
      <c r="AY65" s="7"/>
      <c r="AZ65" s="9">
        <f>ROUND((AV65-AX65),5)</f>
        <v>-451274.08</v>
      </c>
      <c r="BA65" s="7"/>
      <c r="BB65" s="10">
        <f>ROUND(IF(AX65=0, IF(AV65=0, 0, 1), AV65/AX65),5)</f>
        <v>0</v>
      </c>
    </row>
    <row r="66" spans="1:54" outlineLevel="3" x14ac:dyDescent="0.25">
      <c r="A66" s="2"/>
      <c r="B66" s="2"/>
      <c r="C66" s="2"/>
      <c r="D66" s="2"/>
      <c r="E66" s="2" t="s">
        <v>73</v>
      </c>
      <c r="F66" s="2"/>
      <c r="G66" s="2"/>
      <c r="H66" s="6">
        <f>ROUND(SUM(H49:H65),5)</f>
        <v>87606.59</v>
      </c>
      <c r="I66" s="7"/>
      <c r="J66" s="6">
        <f>ROUND(SUM(J49:J65),5)</f>
        <v>90254.84</v>
      </c>
      <c r="K66" s="7"/>
      <c r="L66" s="6">
        <f>ROUND((H66-J66),5)</f>
        <v>-2648.25</v>
      </c>
      <c r="M66" s="7"/>
      <c r="N66" s="8">
        <f>ROUND(IF(J66=0, IF(H66=0, 0, 1), H66/J66),5)</f>
        <v>0.97065999999999997</v>
      </c>
      <c r="O66" s="7"/>
      <c r="P66" s="6">
        <f>ROUND(SUM(P49:P65),5)</f>
        <v>102196.58</v>
      </c>
      <c r="Q66" s="7"/>
      <c r="R66" s="6">
        <f>ROUND(SUM(R49:R65),5)</f>
        <v>90254.81</v>
      </c>
      <c r="S66" s="7"/>
      <c r="T66" s="6">
        <f>ROUND((P66-R66),5)</f>
        <v>11941.77</v>
      </c>
      <c r="U66" s="7"/>
      <c r="V66" s="8">
        <f>ROUND(IF(R66=0, IF(P66=0, 0, 1), P66/R66),5)</f>
        <v>1.1323099999999999</v>
      </c>
      <c r="W66" s="7"/>
      <c r="X66" s="6">
        <f>ROUND(SUM(X49:X65),5)</f>
        <v>109224.86</v>
      </c>
      <c r="Y66" s="7"/>
      <c r="Z66" s="6">
        <f>ROUND(SUM(Z49:Z65),5)</f>
        <v>90254.81</v>
      </c>
      <c r="AA66" s="7"/>
      <c r="AB66" s="6">
        <f>ROUND((X66-Z66),5)</f>
        <v>18970.05</v>
      </c>
      <c r="AC66" s="7"/>
      <c r="AD66" s="8">
        <f>ROUND(IF(Z66=0, IF(X66=0, 0, 1), X66/Z66),5)</f>
        <v>1.21018</v>
      </c>
      <c r="AE66" s="7"/>
      <c r="AF66" s="6">
        <f>ROUND(SUM(AF49:AF65),5)</f>
        <v>80774.64</v>
      </c>
      <c r="AG66" s="7"/>
      <c r="AH66" s="6">
        <f>ROUND(SUM(AH49:AH65),5)</f>
        <v>90254.81</v>
      </c>
      <c r="AI66" s="7"/>
      <c r="AJ66" s="6">
        <f>ROUND((AF66-AH66),5)</f>
        <v>-9480.17</v>
      </c>
      <c r="AK66" s="7"/>
      <c r="AL66" s="8">
        <f>ROUND(IF(AH66=0, IF(AF66=0, 0, 1), AF66/AH66),5)</f>
        <v>0.89495999999999998</v>
      </c>
      <c r="AM66" s="7"/>
      <c r="AN66" s="6">
        <f>ROUND(SUM(AN49:AN65),5)</f>
        <v>100419.41</v>
      </c>
      <c r="AO66" s="7"/>
      <c r="AP66" s="6">
        <f>ROUND(SUM(AP49:AP65),5)</f>
        <v>90254.81</v>
      </c>
      <c r="AQ66" s="7"/>
      <c r="AR66" s="6">
        <f>ROUND((AN66-AP66),5)</f>
        <v>10164.6</v>
      </c>
      <c r="AS66" s="7"/>
      <c r="AT66" s="8">
        <f>ROUND(IF(AP66=0, IF(AN66=0, 0, 1), AN66/AP66),5)</f>
        <v>1.1126199999999999</v>
      </c>
      <c r="AU66" s="7"/>
      <c r="AV66" s="6">
        <f>ROUND(H66+P66+X66+AF66+AN66,5)</f>
        <v>480222.08</v>
      </c>
      <c r="AW66" s="7"/>
      <c r="AX66" s="6">
        <f>ROUND(J66+R66+Z66+AH66+AP66,5)</f>
        <v>451274.08</v>
      </c>
      <c r="AY66" s="7"/>
      <c r="AZ66" s="6">
        <f>ROUND((AV66-AX66),5)</f>
        <v>28948</v>
      </c>
      <c r="BA66" s="7"/>
      <c r="BB66" s="8">
        <f>ROUND(IF(AX66=0, IF(AV66=0, 0, 1), AV66/AX66),5)</f>
        <v>1.0641499999999999</v>
      </c>
    </row>
    <row r="67" spans="1:54" outlineLevel="4" x14ac:dyDescent="0.25">
      <c r="A67" s="2"/>
      <c r="B67" s="2"/>
      <c r="C67" s="2"/>
      <c r="D67" s="2"/>
      <c r="E67" s="2" t="s">
        <v>74</v>
      </c>
      <c r="F67" s="2"/>
      <c r="G67" s="2"/>
      <c r="H67" s="6"/>
      <c r="I67" s="7"/>
      <c r="J67" s="6"/>
      <c r="K67" s="7"/>
      <c r="L67" s="6"/>
      <c r="M67" s="7"/>
      <c r="N67" s="8"/>
      <c r="O67" s="7"/>
      <c r="P67" s="6"/>
      <c r="Q67" s="7"/>
      <c r="R67" s="6"/>
      <c r="S67" s="7"/>
      <c r="T67" s="6"/>
      <c r="U67" s="7"/>
      <c r="V67" s="8"/>
      <c r="W67" s="7"/>
      <c r="X67" s="6"/>
      <c r="Y67" s="7"/>
      <c r="Z67" s="6"/>
      <c r="AA67" s="7"/>
      <c r="AB67" s="6"/>
      <c r="AC67" s="7"/>
      <c r="AD67" s="8"/>
      <c r="AE67" s="7"/>
      <c r="AF67" s="6"/>
      <c r="AG67" s="7"/>
      <c r="AH67" s="6"/>
      <c r="AI67" s="7"/>
      <c r="AJ67" s="6"/>
      <c r="AK67" s="7"/>
      <c r="AL67" s="8"/>
      <c r="AM67" s="7"/>
      <c r="AN67" s="6"/>
      <c r="AO67" s="7"/>
      <c r="AP67" s="6"/>
      <c r="AQ67" s="7"/>
      <c r="AR67" s="6"/>
      <c r="AS67" s="7"/>
      <c r="AT67" s="8"/>
      <c r="AU67" s="7"/>
      <c r="AV67" s="6"/>
      <c r="AW67" s="7"/>
      <c r="AX67" s="6"/>
      <c r="AY67" s="7"/>
      <c r="AZ67" s="6"/>
      <c r="BA67" s="7"/>
      <c r="BB67" s="8"/>
    </row>
    <row r="68" spans="1:54" outlineLevel="4" x14ac:dyDescent="0.25">
      <c r="A68" s="2"/>
      <c r="B68" s="2"/>
      <c r="C68" s="2"/>
      <c r="D68" s="2"/>
      <c r="E68" s="2"/>
      <c r="F68" s="2" t="s">
        <v>75</v>
      </c>
      <c r="G68" s="2"/>
      <c r="H68" s="6">
        <v>1125</v>
      </c>
      <c r="I68" s="7"/>
      <c r="J68" s="6"/>
      <c r="K68" s="7"/>
      <c r="L68" s="6"/>
      <c r="M68" s="7"/>
      <c r="N68" s="8"/>
      <c r="O68" s="7"/>
      <c r="P68" s="6">
        <v>2255</v>
      </c>
      <c r="Q68" s="7"/>
      <c r="R68" s="6"/>
      <c r="S68" s="7"/>
      <c r="T68" s="6"/>
      <c r="U68" s="7"/>
      <c r="V68" s="8"/>
      <c r="W68" s="7"/>
      <c r="X68" s="6">
        <v>3622.5</v>
      </c>
      <c r="Y68" s="7"/>
      <c r="Z68" s="6"/>
      <c r="AA68" s="7"/>
      <c r="AB68" s="6"/>
      <c r="AC68" s="7"/>
      <c r="AD68" s="8"/>
      <c r="AE68" s="7"/>
      <c r="AF68" s="6">
        <v>3259.13</v>
      </c>
      <c r="AG68" s="7"/>
      <c r="AH68" s="6"/>
      <c r="AI68" s="7"/>
      <c r="AJ68" s="6"/>
      <c r="AK68" s="7"/>
      <c r="AL68" s="8"/>
      <c r="AM68" s="7"/>
      <c r="AN68" s="6">
        <v>3182.63</v>
      </c>
      <c r="AO68" s="7"/>
      <c r="AP68" s="6"/>
      <c r="AQ68" s="7"/>
      <c r="AR68" s="6"/>
      <c r="AS68" s="7"/>
      <c r="AT68" s="8"/>
      <c r="AU68" s="7"/>
      <c r="AV68" s="6">
        <f>ROUND(H68+P68+X68+AF68+AN68,5)</f>
        <v>13444.26</v>
      </c>
      <c r="AW68" s="7"/>
      <c r="AX68" s="6"/>
      <c r="AY68" s="7"/>
      <c r="AZ68" s="6"/>
      <c r="BA68" s="7"/>
      <c r="BB68" s="8"/>
    </row>
    <row r="69" spans="1:54" outlineLevel="4" x14ac:dyDescent="0.25">
      <c r="A69" s="2"/>
      <c r="B69" s="2"/>
      <c r="C69" s="2"/>
      <c r="D69" s="2"/>
      <c r="E69" s="2"/>
      <c r="F69" s="2" t="s">
        <v>76</v>
      </c>
      <c r="G69" s="2"/>
      <c r="H69" s="6">
        <v>3616.66</v>
      </c>
      <c r="I69" s="7"/>
      <c r="J69" s="6"/>
      <c r="K69" s="7"/>
      <c r="L69" s="6"/>
      <c r="M69" s="7"/>
      <c r="N69" s="8"/>
      <c r="O69" s="7"/>
      <c r="P69" s="6">
        <v>0</v>
      </c>
      <c r="Q69" s="7"/>
      <c r="R69" s="6"/>
      <c r="S69" s="7"/>
      <c r="T69" s="6"/>
      <c r="U69" s="7"/>
      <c r="V69" s="8"/>
      <c r="W69" s="7"/>
      <c r="X69" s="6">
        <v>0</v>
      </c>
      <c r="Y69" s="7"/>
      <c r="Z69" s="6"/>
      <c r="AA69" s="7"/>
      <c r="AB69" s="6"/>
      <c r="AC69" s="7"/>
      <c r="AD69" s="8"/>
      <c r="AE69" s="7"/>
      <c r="AF69" s="6">
        <v>0</v>
      </c>
      <c r="AG69" s="7"/>
      <c r="AH69" s="6"/>
      <c r="AI69" s="7"/>
      <c r="AJ69" s="6"/>
      <c r="AK69" s="7"/>
      <c r="AL69" s="8"/>
      <c r="AM69" s="7"/>
      <c r="AN69" s="6">
        <v>0</v>
      </c>
      <c r="AO69" s="7"/>
      <c r="AP69" s="6"/>
      <c r="AQ69" s="7"/>
      <c r="AR69" s="6"/>
      <c r="AS69" s="7"/>
      <c r="AT69" s="8"/>
      <c r="AU69" s="7"/>
      <c r="AV69" s="6">
        <f>ROUND(H69+P69+X69+AF69+AN69,5)</f>
        <v>3616.66</v>
      </c>
      <c r="AW69" s="7"/>
      <c r="AX69" s="6"/>
      <c r="AY69" s="7"/>
      <c r="AZ69" s="6"/>
      <c r="BA69" s="7"/>
      <c r="BB69" s="8"/>
    </row>
    <row r="70" spans="1:54" outlineLevel="4" x14ac:dyDescent="0.25">
      <c r="A70" s="2"/>
      <c r="B70" s="2"/>
      <c r="C70" s="2"/>
      <c r="D70" s="2"/>
      <c r="E70" s="2"/>
      <c r="F70" s="2" t="s">
        <v>77</v>
      </c>
      <c r="G70" s="2"/>
      <c r="H70" s="6">
        <v>362.73</v>
      </c>
      <c r="I70" s="7"/>
      <c r="J70" s="6"/>
      <c r="K70" s="7"/>
      <c r="L70" s="6"/>
      <c r="M70" s="7"/>
      <c r="N70" s="8"/>
      <c r="O70" s="7"/>
      <c r="P70" s="6">
        <v>168.69</v>
      </c>
      <c r="Q70" s="7"/>
      <c r="R70" s="6"/>
      <c r="S70" s="7"/>
      <c r="T70" s="6"/>
      <c r="U70" s="7"/>
      <c r="V70" s="8"/>
      <c r="W70" s="7"/>
      <c r="X70" s="6">
        <v>277.11</v>
      </c>
      <c r="Y70" s="7"/>
      <c r="Z70" s="6"/>
      <c r="AA70" s="7"/>
      <c r="AB70" s="6"/>
      <c r="AC70" s="7"/>
      <c r="AD70" s="8"/>
      <c r="AE70" s="7"/>
      <c r="AF70" s="6">
        <v>249.33</v>
      </c>
      <c r="AG70" s="7"/>
      <c r="AH70" s="6"/>
      <c r="AI70" s="7"/>
      <c r="AJ70" s="6"/>
      <c r="AK70" s="7"/>
      <c r="AL70" s="8"/>
      <c r="AM70" s="7"/>
      <c r="AN70" s="6">
        <v>243.47</v>
      </c>
      <c r="AO70" s="7"/>
      <c r="AP70" s="6"/>
      <c r="AQ70" s="7"/>
      <c r="AR70" s="6"/>
      <c r="AS70" s="7"/>
      <c r="AT70" s="8"/>
      <c r="AU70" s="7"/>
      <c r="AV70" s="6">
        <f>ROUND(H70+P70+X70+AF70+AN70,5)</f>
        <v>1301.33</v>
      </c>
      <c r="AW70" s="7"/>
      <c r="AX70" s="6"/>
      <c r="AY70" s="7"/>
      <c r="AZ70" s="6"/>
      <c r="BA70" s="7"/>
      <c r="BB70" s="8"/>
    </row>
    <row r="71" spans="1:54" outlineLevel="4" x14ac:dyDescent="0.25">
      <c r="A71" s="2"/>
      <c r="B71" s="2"/>
      <c r="C71" s="2"/>
      <c r="D71" s="2"/>
      <c r="E71" s="2"/>
      <c r="F71" s="2" t="s">
        <v>78</v>
      </c>
      <c r="G71" s="2"/>
      <c r="H71" s="6">
        <v>0</v>
      </c>
      <c r="I71" s="7"/>
      <c r="J71" s="6">
        <v>0</v>
      </c>
      <c r="K71" s="7"/>
      <c r="L71" s="6">
        <f>ROUND((H71-J71),5)</f>
        <v>0</v>
      </c>
      <c r="M71" s="7"/>
      <c r="N71" s="8">
        <f>ROUND(IF(J71=0, IF(H71=0, 0, 1), H71/J71),5)</f>
        <v>0</v>
      </c>
      <c r="O71" s="7"/>
      <c r="P71" s="6">
        <v>315</v>
      </c>
      <c r="Q71" s="7"/>
      <c r="R71" s="6">
        <v>0</v>
      </c>
      <c r="S71" s="7"/>
      <c r="T71" s="6">
        <f>ROUND((P71-R71),5)</f>
        <v>315</v>
      </c>
      <c r="U71" s="7"/>
      <c r="V71" s="8">
        <f>ROUND(IF(R71=0, IF(P71=0, 0, 1), P71/R71),5)</f>
        <v>1</v>
      </c>
      <c r="W71" s="7"/>
      <c r="X71" s="6">
        <v>0</v>
      </c>
      <c r="Y71" s="7"/>
      <c r="Z71" s="6">
        <v>0</v>
      </c>
      <c r="AA71" s="7"/>
      <c r="AB71" s="6">
        <f>ROUND((X71-Z71),5)</f>
        <v>0</v>
      </c>
      <c r="AC71" s="7"/>
      <c r="AD71" s="8">
        <f>ROUND(IF(Z71=0, IF(X71=0, 0, 1), X71/Z71),5)</f>
        <v>0</v>
      </c>
      <c r="AE71" s="7"/>
      <c r="AF71" s="6">
        <v>3052.92</v>
      </c>
      <c r="AG71" s="7"/>
      <c r="AH71" s="6">
        <v>0</v>
      </c>
      <c r="AI71" s="7"/>
      <c r="AJ71" s="6">
        <f>ROUND((AF71-AH71),5)</f>
        <v>3052.92</v>
      </c>
      <c r="AK71" s="7"/>
      <c r="AL71" s="8">
        <f>ROUND(IF(AH71=0, IF(AF71=0, 0, 1), AF71/AH71),5)</f>
        <v>1</v>
      </c>
      <c r="AM71" s="7"/>
      <c r="AN71" s="6">
        <v>1715</v>
      </c>
      <c r="AO71" s="7"/>
      <c r="AP71" s="6">
        <v>0</v>
      </c>
      <c r="AQ71" s="7"/>
      <c r="AR71" s="6">
        <f>ROUND((AN71-AP71),5)</f>
        <v>1715</v>
      </c>
      <c r="AS71" s="7"/>
      <c r="AT71" s="8">
        <f>ROUND(IF(AP71=0, IF(AN71=0, 0, 1), AN71/AP71),5)</f>
        <v>1</v>
      </c>
      <c r="AU71" s="7"/>
      <c r="AV71" s="6">
        <f>ROUND(H71+P71+X71+AF71+AN71,5)</f>
        <v>5082.92</v>
      </c>
      <c r="AW71" s="7"/>
      <c r="AX71" s="6">
        <f>ROUND(J71+R71+Z71+AH71+AP71,5)</f>
        <v>0</v>
      </c>
      <c r="AY71" s="7"/>
      <c r="AZ71" s="6">
        <f>ROUND((AV71-AX71),5)</f>
        <v>5082.92</v>
      </c>
      <c r="BA71" s="7"/>
      <c r="BB71" s="8">
        <f>ROUND(IF(AX71=0, IF(AV71=0, 0, 1), AV71/AX71),5)</f>
        <v>1</v>
      </c>
    </row>
    <row r="72" spans="1:54" ht="15.75" outlineLevel="4" thickBot="1" x14ac:dyDescent="0.3">
      <c r="A72" s="2"/>
      <c r="B72" s="2"/>
      <c r="C72" s="2"/>
      <c r="D72" s="2"/>
      <c r="E72" s="2"/>
      <c r="F72" s="2" t="s">
        <v>79</v>
      </c>
      <c r="G72" s="2"/>
      <c r="H72" s="9">
        <v>0</v>
      </c>
      <c r="I72" s="7"/>
      <c r="J72" s="9">
        <v>7946.5</v>
      </c>
      <c r="K72" s="7"/>
      <c r="L72" s="9">
        <f>ROUND((H72-J72),5)</f>
        <v>-7946.5</v>
      </c>
      <c r="M72" s="7"/>
      <c r="N72" s="10">
        <f>ROUND(IF(J72=0, IF(H72=0, 0, 1), H72/J72),5)</f>
        <v>0</v>
      </c>
      <c r="O72" s="7"/>
      <c r="P72" s="9">
        <v>0</v>
      </c>
      <c r="Q72" s="7"/>
      <c r="R72" s="9">
        <v>7946.5</v>
      </c>
      <c r="S72" s="7"/>
      <c r="T72" s="9">
        <f>ROUND((P72-R72),5)</f>
        <v>-7946.5</v>
      </c>
      <c r="U72" s="7"/>
      <c r="V72" s="10">
        <f>ROUND(IF(R72=0, IF(P72=0, 0, 1), P72/R72),5)</f>
        <v>0</v>
      </c>
      <c r="W72" s="7"/>
      <c r="X72" s="9">
        <v>0</v>
      </c>
      <c r="Y72" s="7"/>
      <c r="Z72" s="9">
        <v>7946.5</v>
      </c>
      <c r="AA72" s="7"/>
      <c r="AB72" s="9">
        <f>ROUND((X72-Z72),5)</f>
        <v>-7946.5</v>
      </c>
      <c r="AC72" s="7"/>
      <c r="AD72" s="10">
        <f>ROUND(IF(Z72=0, IF(X72=0, 0, 1), X72/Z72),5)</f>
        <v>0</v>
      </c>
      <c r="AE72" s="7"/>
      <c r="AF72" s="9">
        <v>0</v>
      </c>
      <c r="AG72" s="7"/>
      <c r="AH72" s="9">
        <v>7946.5</v>
      </c>
      <c r="AI72" s="7"/>
      <c r="AJ72" s="9">
        <f>ROUND((AF72-AH72),5)</f>
        <v>-7946.5</v>
      </c>
      <c r="AK72" s="7"/>
      <c r="AL72" s="10">
        <f>ROUND(IF(AH72=0, IF(AF72=0, 0, 1), AF72/AH72),5)</f>
        <v>0</v>
      </c>
      <c r="AM72" s="7"/>
      <c r="AN72" s="9">
        <v>0</v>
      </c>
      <c r="AO72" s="7"/>
      <c r="AP72" s="9">
        <v>7946.5</v>
      </c>
      <c r="AQ72" s="7"/>
      <c r="AR72" s="9">
        <f>ROUND((AN72-AP72),5)</f>
        <v>-7946.5</v>
      </c>
      <c r="AS72" s="7"/>
      <c r="AT72" s="10">
        <f>ROUND(IF(AP72=0, IF(AN72=0, 0, 1), AN72/AP72),5)</f>
        <v>0</v>
      </c>
      <c r="AU72" s="7"/>
      <c r="AV72" s="9">
        <f>ROUND(H72+P72+X72+AF72+AN72,5)</f>
        <v>0</v>
      </c>
      <c r="AW72" s="7"/>
      <c r="AX72" s="9">
        <f>ROUND(J72+R72+Z72+AH72+AP72,5)</f>
        <v>39732.5</v>
      </c>
      <c r="AY72" s="7"/>
      <c r="AZ72" s="9">
        <f>ROUND((AV72-AX72),5)</f>
        <v>-39732.5</v>
      </c>
      <c r="BA72" s="7"/>
      <c r="BB72" s="10">
        <f>ROUND(IF(AX72=0, IF(AV72=0, 0, 1), AV72/AX72),5)</f>
        <v>0</v>
      </c>
    </row>
    <row r="73" spans="1:54" outlineLevel="3" x14ac:dyDescent="0.25">
      <c r="A73" s="2"/>
      <c r="B73" s="2"/>
      <c r="C73" s="2"/>
      <c r="D73" s="2"/>
      <c r="E73" s="2" t="s">
        <v>80</v>
      </c>
      <c r="F73" s="2"/>
      <c r="G73" s="2"/>
      <c r="H73" s="6">
        <f>ROUND(SUM(H67:H72),5)</f>
        <v>5104.3900000000003</v>
      </c>
      <c r="I73" s="7"/>
      <c r="J73" s="6">
        <f>ROUND(SUM(J67:J72),5)</f>
        <v>7946.5</v>
      </c>
      <c r="K73" s="7"/>
      <c r="L73" s="6">
        <f>ROUND((H73-J73),5)</f>
        <v>-2842.11</v>
      </c>
      <c r="M73" s="7"/>
      <c r="N73" s="8">
        <f>ROUND(IF(J73=0, IF(H73=0, 0, 1), H73/J73),5)</f>
        <v>0.64234000000000002</v>
      </c>
      <c r="O73" s="7"/>
      <c r="P73" s="6">
        <f>ROUND(SUM(P67:P72),5)</f>
        <v>2738.69</v>
      </c>
      <c r="Q73" s="7"/>
      <c r="R73" s="6">
        <f>ROUND(SUM(R67:R72),5)</f>
        <v>7946.5</v>
      </c>
      <c r="S73" s="7"/>
      <c r="T73" s="6">
        <f>ROUND((P73-R73),5)</f>
        <v>-5207.8100000000004</v>
      </c>
      <c r="U73" s="7"/>
      <c r="V73" s="8">
        <f>ROUND(IF(R73=0, IF(P73=0, 0, 1), P73/R73),5)</f>
        <v>0.34464</v>
      </c>
      <c r="W73" s="7"/>
      <c r="X73" s="6">
        <f>ROUND(SUM(X67:X72),5)</f>
        <v>3899.61</v>
      </c>
      <c r="Y73" s="7"/>
      <c r="Z73" s="6">
        <f>ROUND(SUM(Z67:Z72),5)</f>
        <v>7946.5</v>
      </c>
      <c r="AA73" s="7"/>
      <c r="AB73" s="6">
        <f>ROUND((X73-Z73),5)</f>
        <v>-4046.89</v>
      </c>
      <c r="AC73" s="7"/>
      <c r="AD73" s="8">
        <f>ROUND(IF(Z73=0, IF(X73=0, 0, 1), X73/Z73),5)</f>
        <v>0.49073</v>
      </c>
      <c r="AE73" s="7"/>
      <c r="AF73" s="6">
        <f>ROUND(SUM(AF67:AF72),5)</f>
        <v>6561.38</v>
      </c>
      <c r="AG73" s="7"/>
      <c r="AH73" s="6">
        <f>ROUND(SUM(AH67:AH72),5)</f>
        <v>7946.5</v>
      </c>
      <c r="AI73" s="7"/>
      <c r="AJ73" s="6">
        <f>ROUND((AF73-AH73),5)</f>
        <v>-1385.12</v>
      </c>
      <c r="AK73" s="7"/>
      <c r="AL73" s="8">
        <f>ROUND(IF(AH73=0, IF(AF73=0, 0, 1), AF73/AH73),5)</f>
        <v>0.82569000000000004</v>
      </c>
      <c r="AM73" s="7"/>
      <c r="AN73" s="6">
        <f>ROUND(SUM(AN67:AN72),5)</f>
        <v>5141.1000000000004</v>
      </c>
      <c r="AO73" s="7"/>
      <c r="AP73" s="6">
        <f>ROUND(SUM(AP67:AP72),5)</f>
        <v>7946.5</v>
      </c>
      <c r="AQ73" s="7"/>
      <c r="AR73" s="6">
        <f>ROUND((AN73-AP73),5)</f>
        <v>-2805.4</v>
      </c>
      <c r="AS73" s="7"/>
      <c r="AT73" s="8">
        <f>ROUND(IF(AP73=0, IF(AN73=0, 0, 1), AN73/AP73),5)</f>
        <v>0.64695999999999998</v>
      </c>
      <c r="AU73" s="7"/>
      <c r="AV73" s="6">
        <f>ROUND(H73+P73+X73+AF73+AN73,5)</f>
        <v>23445.17</v>
      </c>
      <c r="AW73" s="7"/>
      <c r="AX73" s="6">
        <f>ROUND(J73+R73+Z73+AH73+AP73,5)</f>
        <v>39732.5</v>
      </c>
      <c r="AY73" s="7"/>
      <c r="AZ73" s="6">
        <f>ROUND((AV73-AX73),5)</f>
        <v>-16287.33</v>
      </c>
      <c r="BA73" s="7"/>
      <c r="BB73" s="8">
        <f>ROUND(IF(AX73=0, IF(AV73=0, 0, 1), AV73/AX73),5)</f>
        <v>0.59008000000000005</v>
      </c>
    </row>
    <row r="74" spans="1:54" outlineLevel="4" x14ac:dyDescent="0.25">
      <c r="A74" s="2"/>
      <c r="B74" s="2"/>
      <c r="C74" s="2"/>
      <c r="D74" s="2"/>
      <c r="E74" s="2" t="s">
        <v>81</v>
      </c>
      <c r="F74" s="2"/>
      <c r="G74" s="2"/>
      <c r="H74" s="6"/>
      <c r="I74" s="7"/>
      <c r="J74" s="6"/>
      <c r="K74" s="7"/>
      <c r="L74" s="6"/>
      <c r="M74" s="7"/>
      <c r="N74" s="8"/>
      <c r="O74" s="7"/>
      <c r="P74" s="6"/>
      <c r="Q74" s="7"/>
      <c r="R74" s="6"/>
      <c r="S74" s="7"/>
      <c r="T74" s="6"/>
      <c r="U74" s="7"/>
      <c r="V74" s="8"/>
      <c r="W74" s="7"/>
      <c r="X74" s="6"/>
      <c r="Y74" s="7"/>
      <c r="Z74" s="6"/>
      <c r="AA74" s="7"/>
      <c r="AB74" s="6"/>
      <c r="AC74" s="7"/>
      <c r="AD74" s="8"/>
      <c r="AE74" s="7"/>
      <c r="AF74" s="6"/>
      <c r="AG74" s="7"/>
      <c r="AH74" s="6"/>
      <c r="AI74" s="7"/>
      <c r="AJ74" s="6"/>
      <c r="AK74" s="7"/>
      <c r="AL74" s="8"/>
      <c r="AM74" s="7"/>
      <c r="AN74" s="6"/>
      <c r="AO74" s="7"/>
      <c r="AP74" s="6"/>
      <c r="AQ74" s="7"/>
      <c r="AR74" s="6"/>
      <c r="AS74" s="7"/>
      <c r="AT74" s="8"/>
      <c r="AU74" s="7"/>
      <c r="AV74" s="6"/>
      <c r="AW74" s="7"/>
      <c r="AX74" s="6"/>
      <c r="AY74" s="7"/>
      <c r="AZ74" s="6"/>
      <c r="BA74" s="7"/>
      <c r="BB74" s="8"/>
    </row>
    <row r="75" spans="1:54" outlineLevel="4" x14ac:dyDescent="0.25">
      <c r="A75" s="2"/>
      <c r="B75" s="2"/>
      <c r="C75" s="2"/>
      <c r="D75" s="2"/>
      <c r="E75" s="2"/>
      <c r="F75" s="2" t="s">
        <v>82</v>
      </c>
      <c r="G75" s="2"/>
      <c r="H75" s="6">
        <v>0</v>
      </c>
      <c r="I75" s="7"/>
      <c r="J75" s="6"/>
      <c r="K75" s="7"/>
      <c r="L75" s="6"/>
      <c r="M75" s="7"/>
      <c r="N75" s="8"/>
      <c r="O75" s="7"/>
      <c r="P75" s="6">
        <v>0</v>
      </c>
      <c r="Q75" s="7"/>
      <c r="R75" s="6"/>
      <c r="S75" s="7"/>
      <c r="T75" s="6"/>
      <c r="U75" s="7"/>
      <c r="V75" s="8"/>
      <c r="W75" s="7"/>
      <c r="X75" s="6">
        <v>0</v>
      </c>
      <c r="Y75" s="7"/>
      <c r="Z75" s="6"/>
      <c r="AA75" s="7"/>
      <c r="AB75" s="6"/>
      <c r="AC75" s="7"/>
      <c r="AD75" s="8"/>
      <c r="AE75" s="7"/>
      <c r="AF75" s="6">
        <v>12080</v>
      </c>
      <c r="AG75" s="7"/>
      <c r="AH75" s="6"/>
      <c r="AI75" s="7"/>
      <c r="AJ75" s="6"/>
      <c r="AK75" s="7"/>
      <c r="AL75" s="8"/>
      <c r="AM75" s="7"/>
      <c r="AN75" s="6">
        <v>0</v>
      </c>
      <c r="AO75" s="7"/>
      <c r="AP75" s="6"/>
      <c r="AQ75" s="7"/>
      <c r="AR75" s="6"/>
      <c r="AS75" s="7"/>
      <c r="AT75" s="8"/>
      <c r="AU75" s="7"/>
      <c r="AV75" s="6">
        <f>ROUND(H75+P75+X75+AF75+AN75,5)</f>
        <v>12080</v>
      </c>
      <c r="AW75" s="7"/>
      <c r="AX75" s="6"/>
      <c r="AY75" s="7"/>
      <c r="AZ75" s="6"/>
      <c r="BA75" s="7"/>
      <c r="BB75" s="8"/>
    </row>
    <row r="76" spans="1:54" ht="15.75" outlineLevel="4" thickBot="1" x14ac:dyDescent="0.3">
      <c r="A76" s="2"/>
      <c r="B76" s="2"/>
      <c r="C76" s="2"/>
      <c r="D76" s="2"/>
      <c r="E76" s="2"/>
      <c r="F76" s="2" t="s">
        <v>83</v>
      </c>
      <c r="G76" s="2"/>
      <c r="H76" s="9">
        <v>0</v>
      </c>
      <c r="I76" s="7"/>
      <c r="J76" s="9">
        <v>1000</v>
      </c>
      <c r="K76" s="7"/>
      <c r="L76" s="9">
        <f>ROUND((H76-J76),5)</f>
        <v>-1000</v>
      </c>
      <c r="M76" s="7"/>
      <c r="N76" s="10">
        <f>ROUND(IF(J76=0, IF(H76=0, 0, 1), H76/J76),5)</f>
        <v>0</v>
      </c>
      <c r="O76" s="7"/>
      <c r="P76" s="9">
        <v>0</v>
      </c>
      <c r="Q76" s="7"/>
      <c r="R76" s="9">
        <v>1000</v>
      </c>
      <c r="S76" s="7"/>
      <c r="T76" s="9">
        <f>ROUND((P76-R76),5)</f>
        <v>-1000</v>
      </c>
      <c r="U76" s="7"/>
      <c r="V76" s="10">
        <f>ROUND(IF(R76=0, IF(P76=0, 0, 1), P76/R76),5)</f>
        <v>0</v>
      </c>
      <c r="W76" s="7"/>
      <c r="X76" s="9">
        <v>0</v>
      </c>
      <c r="Y76" s="7"/>
      <c r="Z76" s="9">
        <v>1000</v>
      </c>
      <c r="AA76" s="7"/>
      <c r="AB76" s="9">
        <f>ROUND((X76-Z76),5)</f>
        <v>-1000</v>
      </c>
      <c r="AC76" s="7"/>
      <c r="AD76" s="10">
        <f>ROUND(IF(Z76=0, IF(X76=0, 0, 1), X76/Z76),5)</f>
        <v>0</v>
      </c>
      <c r="AE76" s="7"/>
      <c r="AF76" s="9">
        <v>0</v>
      </c>
      <c r="AG76" s="7"/>
      <c r="AH76" s="9">
        <v>1000</v>
      </c>
      <c r="AI76" s="7"/>
      <c r="AJ76" s="9">
        <f>ROUND((AF76-AH76),5)</f>
        <v>-1000</v>
      </c>
      <c r="AK76" s="7"/>
      <c r="AL76" s="10">
        <f>ROUND(IF(AH76=0, IF(AF76=0, 0, 1), AF76/AH76),5)</f>
        <v>0</v>
      </c>
      <c r="AM76" s="7"/>
      <c r="AN76" s="9">
        <v>0</v>
      </c>
      <c r="AO76" s="7"/>
      <c r="AP76" s="9">
        <v>1000</v>
      </c>
      <c r="AQ76" s="7"/>
      <c r="AR76" s="9">
        <f>ROUND((AN76-AP76),5)</f>
        <v>-1000</v>
      </c>
      <c r="AS76" s="7"/>
      <c r="AT76" s="10">
        <f>ROUND(IF(AP76=0, IF(AN76=0, 0, 1), AN76/AP76),5)</f>
        <v>0</v>
      </c>
      <c r="AU76" s="7"/>
      <c r="AV76" s="9">
        <f>ROUND(H76+P76+X76+AF76+AN76,5)</f>
        <v>0</v>
      </c>
      <c r="AW76" s="7"/>
      <c r="AX76" s="9">
        <f>ROUND(J76+R76+Z76+AH76+AP76,5)</f>
        <v>5000</v>
      </c>
      <c r="AY76" s="7"/>
      <c r="AZ76" s="9">
        <f>ROUND((AV76-AX76),5)</f>
        <v>-5000</v>
      </c>
      <c r="BA76" s="7"/>
      <c r="BB76" s="10">
        <f>ROUND(IF(AX76=0, IF(AV76=0, 0, 1), AV76/AX76),5)</f>
        <v>0</v>
      </c>
    </row>
    <row r="77" spans="1:54" outlineLevel="3" x14ac:dyDescent="0.25">
      <c r="A77" s="2"/>
      <c r="B77" s="2"/>
      <c r="C77" s="2"/>
      <c r="D77" s="2"/>
      <c r="E77" s="2" t="s">
        <v>84</v>
      </c>
      <c r="F77" s="2"/>
      <c r="G77" s="2"/>
      <c r="H77" s="6">
        <f>ROUND(SUM(H74:H76),5)</f>
        <v>0</v>
      </c>
      <c r="I77" s="7"/>
      <c r="J77" s="6">
        <f>ROUND(SUM(J74:J76),5)</f>
        <v>1000</v>
      </c>
      <c r="K77" s="7"/>
      <c r="L77" s="6">
        <f>ROUND((H77-J77),5)</f>
        <v>-1000</v>
      </c>
      <c r="M77" s="7"/>
      <c r="N77" s="8">
        <f>ROUND(IF(J77=0, IF(H77=0, 0, 1), H77/J77),5)</f>
        <v>0</v>
      </c>
      <c r="O77" s="7"/>
      <c r="P77" s="6">
        <f>ROUND(SUM(P74:P76),5)</f>
        <v>0</v>
      </c>
      <c r="Q77" s="7"/>
      <c r="R77" s="6">
        <f>ROUND(SUM(R74:R76),5)</f>
        <v>1000</v>
      </c>
      <c r="S77" s="7"/>
      <c r="T77" s="6">
        <f>ROUND((P77-R77),5)</f>
        <v>-1000</v>
      </c>
      <c r="U77" s="7"/>
      <c r="V77" s="8">
        <f>ROUND(IF(R77=0, IF(P77=0, 0, 1), P77/R77),5)</f>
        <v>0</v>
      </c>
      <c r="W77" s="7"/>
      <c r="X77" s="6">
        <f>ROUND(SUM(X74:X76),5)</f>
        <v>0</v>
      </c>
      <c r="Y77" s="7"/>
      <c r="Z77" s="6">
        <f>ROUND(SUM(Z74:Z76),5)</f>
        <v>1000</v>
      </c>
      <c r="AA77" s="7"/>
      <c r="AB77" s="6">
        <f>ROUND((X77-Z77),5)</f>
        <v>-1000</v>
      </c>
      <c r="AC77" s="7"/>
      <c r="AD77" s="8">
        <f>ROUND(IF(Z77=0, IF(X77=0, 0, 1), X77/Z77),5)</f>
        <v>0</v>
      </c>
      <c r="AE77" s="7"/>
      <c r="AF77" s="6">
        <f>ROUND(SUM(AF74:AF76),5)</f>
        <v>12080</v>
      </c>
      <c r="AG77" s="7"/>
      <c r="AH77" s="6">
        <f>ROUND(SUM(AH74:AH76),5)</f>
        <v>1000</v>
      </c>
      <c r="AI77" s="7"/>
      <c r="AJ77" s="6">
        <f>ROUND((AF77-AH77),5)</f>
        <v>11080</v>
      </c>
      <c r="AK77" s="7"/>
      <c r="AL77" s="8">
        <f>ROUND(IF(AH77=0, IF(AF77=0, 0, 1), AF77/AH77),5)</f>
        <v>12.08</v>
      </c>
      <c r="AM77" s="7"/>
      <c r="AN77" s="6">
        <f>ROUND(SUM(AN74:AN76),5)</f>
        <v>0</v>
      </c>
      <c r="AO77" s="7"/>
      <c r="AP77" s="6">
        <f>ROUND(SUM(AP74:AP76),5)</f>
        <v>1000</v>
      </c>
      <c r="AQ77" s="7"/>
      <c r="AR77" s="6">
        <f>ROUND((AN77-AP77),5)</f>
        <v>-1000</v>
      </c>
      <c r="AS77" s="7"/>
      <c r="AT77" s="8">
        <f>ROUND(IF(AP77=0, IF(AN77=0, 0, 1), AN77/AP77),5)</f>
        <v>0</v>
      </c>
      <c r="AU77" s="7"/>
      <c r="AV77" s="6">
        <f>ROUND(H77+P77+X77+AF77+AN77,5)</f>
        <v>12080</v>
      </c>
      <c r="AW77" s="7"/>
      <c r="AX77" s="6">
        <f>ROUND(J77+R77+Z77+AH77+AP77,5)</f>
        <v>5000</v>
      </c>
      <c r="AY77" s="7"/>
      <c r="AZ77" s="6">
        <f>ROUND((AV77-AX77),5)</f>
        <v>7080</v>
      </c>
      <c r="BA77" s="7"/>
      <c r="BB77" s="8">
        <f>ROUND(IF(AX77=0, IF(AV77=0, 0, 1), AV77/AX77),5)</f>
        <v>2.4159999999999999</v>
      </c>
    </row>
    <row r="78" spans="1:54" outlineLevel="4" x14ac:dyDescent="0.25">
      <c r="A78" s="2"/>
      <c r="B78" s="2"/>
      <c r="C78" s="2"/>
      <c r="D78" s="2"/>
      <c r="E78" s="2" t="s">
        <v>85</v>
      </c>
      <c r="F78" s="2"/>
      <c r="G78" s="2"/>
      <c r="H78" s="6"/>
      <c r="I78" s="7"/>
      <c r="J78" s="6"/>
      <c r="K78" s="7"/>
      <c r="L78" s="6"/>
      <c r="M78" s="7"/>
      <c r="N78" s="8"/>
      <c r="O78" s="7"/>
      <c r="P78" s="6"/>
      <c r="Q78" s="7"/>
      <c r="R78" s="6"/>
      <c r="S78" s="7"/>
      <c r="T78" s="6"/>
      <c r="U78" s="7"/>
      <c r="V78" s="8"/>
      <c r="W78" s="7"/>
      <c r="X78" s="6"/>
      <c r="Y78" s="7"/>
      <c r="Z78" s="6"/>
      <c r="AA78" s="7"/>
      <c r="AB78" s="6"/>
      <c r="AC78" s="7"/>
      <c r="AD78" s="8"/>
      <c r="AE78" s="7"/>
      <c r="AF78" s="6"/>
      <c r="AG78" s="7"/>
      <c r="AH78" s="6"/>
      <c r="AI78" s="7"/>
      <c r="AJ78" s="6"/>
      <c r="AK78" s="7"/>
      <c r="AL78" s="8"/>
      <c r="AM78" s="7"/>
      <c r="AN78" s="6"/>
      <c r="AO78" s="7"/>
      <c r="AP78" s="6"/>
      <c r="AQ78" s="7"/>
      <c r="AR78" s="6"/>
      <c r="AS78" s="7"/>
      <c r="AT78" s="8"/>
      <c r="AU78" s="7"/>
      <c r="AV78" s="6"/>
      <c r="AW78" s="7"/>
      <c r="AX78" s="6"/>
      <c r="AY78" s="7"/>
      <c r="AZ78" s="6"/>
      <c r="BA78" s="7"/>
      <c r="BB78" s="8"/>
    </row>
    <row r="79" spans="1:54" ht="15.75" outlineLevel="4" thickBot="1" x14ac:dyDescent="0.3">
      <c r="A79" s="2"/>
      <c r="B79" s="2"/>
      <c r="C79" s="2"/>
      <c r="D79" s="2"/>
      <c r="E79" s="2"/>
      <c r="F79" s="2" t="s">
        <v>86</v>
      </c>
      <c r="G79" s="2"/>
      <c r="H79" s="9">
        <v>0</v>
      </c>
      <c r="I79" s="7"/>
      <c r="J79" s="6"/>
      <c r="K79" s="7"/>
      <c r="L79" s="6"/>
      <c r="M79" s="7"/>
      <c r="N79" s="8"/>
      <c r="O79" s="7"/>
      <c r="P79" s="9">
        <v>0</v>
      </c>
      <c r="Q79" s="7"/>
      <c r="R79" s="6"/>
      <c r="S79" s="7"/>
      <c r="T79" s="6"/>
      <c r="U79" s="7"/>
      <c r="V79" s="8"/>
      <c r="W79" s="7"/>
      <c r="X79" s="9">
        <v>0</v>
      </c>
      <c r="Y79" s="7"/>
      <c r="Z79" s="6"/>
      <c r="AA79" s="7"/>
      <c r="AB79" s="6"/>
      <c r="AC79" s="7"/>
      <c r="AD79" s="8"/>
      <c r="AE79" s="7"/>
      <c r="AF79" s="9">
        <v>390</v>
      </c>
      <c r="AG79" s="7"/>
      <c r="AH79" s="6"/>
      <c r="AI79" s="7"/>
      <c r="AJ79" s="6"/>
      <c r="AK79" s="7"/>
      <c r="AL79" s="8"/>
      <c r="AM79" s="7"/>
      <c r="AN79" s="9">
        <v>615</v>
      </c>
      <c r="AO79" s="7"/>
      <c r="AP79" s="6"/>
      <c r="AQ79" s="7"/>
      <c r="AR79" s="6"/>
      <c r="AS79" s="7"/>
      <c r="AT79" s="8"/>
      <c r="AU79" s="7"/>
      <c r="AV79" s="9">
        <f>ROUND(H79+P79+X79+AF79+AN79,5)</f>
        <v>1005</v>
      </c>
      <c r="AW79" s="7"/>
      <c r="AX79" s="6"/>
      <c r="AY79" s="7"/>
      <c r="AZ79" s="6"/>
      <c r="BA79" s="7"/>
      <c r="BB79" s="8"/>
    </row>
    <row r="80" spans="1:54" outlineLevel="3" x14ac:dyDescent="0.25">
      <c r="A80" s="2"/>
      <c r="B80" s="2"/>
      <c r="C80" s="2"/>
      <c r="D80" s="2"/>
      <c r="E80" s="2" t="s">
        <v>87</v>
      </c>
      <c r="F80" s="2"/>
      <c r="G80" s="2"/>
      <c r="H80" s="6">
        <f>ROUND(SUM(H78:H79),5)</f>
        <v>0</v>
      </c>
      <c r="I80" s="7"/>
      <c r="J80" s="6"/>
      <c r="K80" s="7"/>
      <c r="L80" s="6"/>
      <c r="M80" s="7"/>
      <c r="N80" s="8"/>
      <c r="O80" s="7"/>
      <c r="P80" s="6">
        <f>ROUND(SUM(P78:P79),5)</f>
        <v>0</v>
      </c>
      <c r="Q80" s="7"/>
      <c r="R80" s="6"/>
      <c r="S80" s="7"/>
      <c r="T80" s="6"/>
      <c r="U80" s="7"/>
      <c r="V80" s="8"/>
      <c r="W80" s="7"/>
      <c r="X80" s="6">
        <f>ROUND(SUM(X78:X79),5)</f>
        <v>0</v>
      </c>
      <c r="Y80" s="7"/>
      <c r="Z80" s="6"/>
      <c r="AA80" s="7"/>
      <c r="AB80" s="6"/>
      <c r="AC80" s="7"/>
      <c r="AD80" s="8"/>
      <c r="AE80" s="7"/>
      <c r="AF80" s="6">
        <f>ROUND(SUM(AF78:AF79),5)</f>
        <v>390</v>
      </c>
      <c r="AG80" s="7"/>
      <c r="AH80" s="6"/>
      <c r="AI80" s="7"/>
      <c r="AJ80" s="6"/>
      <c r="AK80" s="7"/>
      <c r="AL80" s="8"/>
      <c r="AM80" s="7"/>
      <c r="AN80" s="6">
        <f>ROUND(SUM(AN78:AN79),5)</f>
        <v>615</v>
      </c>
      <c r="AO80" s="7"/>
      <c r="AP80" s="6"/>
      <c r="AQ80" s="7"/>
      <c r="AR80" s="6"/>
      <c r="AS80" s="7"/>
      <c r="AT80" s="8"/>
      <c r="AU80" s="7"/>
      <c r="AV80" s="6">
        <f>ROUND(H80+P80+X80+AF80+AN80,5)</f>
        <v>1005</v>
      </c>
      <c r="AW80" s="7"/>
      <c r="AX80" s="6"/>
      <c r="AY80" s="7"/>
      <c r="AZ80" s="6"/>
      <c r="BA80" s="7"/>
      <c r="BB80" s="8"/>
    </row>
    <row r="81" spans="1:54" outlineLevel="3" x14ac:dyDescent="0.25">
      <c r="A81" s="2"/>
      <c r="B81" s="2"/>
      <c r="C81" s="2"/>
      <c r="D81" s="2"/>
      <c r="E81" s="2" t="s">
        <v>88</v>
      </c>
      <c r="F81" s="2"/>
      <c r="G81" s="2"/>
      <c r="H81" s="6">
        <v>0</v>
      </c>
      <c r="I81" s="7"/>
      <c r="J81" s="6">
        <v>1340.15</v>
      </c>
      <c r="K81" s="7"/>
      <c r="L81" s="6">
        <f>ROUND((H81-J81),5)</f>
        <v>-1340.15</v>
      </c>
      <c r="M81" s="7"/>
      <c r="N81" s="8">
        <f>ROUND(IF(J81=0, IF(H81=0, 0, 1), H81/J81),5)</f>
        <v>0</v>
      </c>
      <c r="O81" s="7"/>
      <c r="P81" s="6">
        <v>0</v>
      </c>
      <c r="Q81" s="7"/>
      <c r="R81" s="6">
        <v>1340.19</v>
      </c>
      <c r="S81" s="7"/>
      <c r="T81" s="6">
        <f>ROUND((P81-R81),5)</f>
        <v>-1340.19</v>
      </c>
      <c r="U81" s="7"/>
      <c r="V81" s="8">
        <f>ROUND(IF(R81=0, IF(P81=0, 0, 1), P81/R81),5)</f>
        <v>0</v>
      </c>
      <c r="W81" s="7"/>
      <c r="X81" s="6">
        <v>0</v>
      </c>
      <c r="Y81" s="7"/>
      <c r="Z81" s="6">
        <v>1340.19</v>
      </c>
      <c r="AA81" s="7"/>
      <c r="AB81" s="6">
        <f>ROUND((X81-Z81),5)</f>
        <v>-1340.19</v>
      </c>
      <c r="AC81" s="7"/>
      <c r="AD81" s="8">
        <f>ROUND(IF(Z81=0, IF(X81=0, 0, 1), X81/Z81),5)</f>
        <v>0</v>
      </c>
      <c r="AE81" s="7"/>
      <c r="AF81" s="6">
        <v>0</v>
      </c>
      <c r="AG81" s="7"/>
      <c r="AH81" s="6">
        <v>1340.19</v>
      </c>
      <c r="AI81" s="7"/>
      <c r="AJ81" s="6">
        <f>ROUND((AF81-AH81),5)</f>
        <v>-1340.19</v>
      </c>
      <c r="AK81" s="7"/>
      <c r="AL81" s="8">
        <f>ROUND(IF(AH81=0, IF(AF81=0, 0, 1), AF81/AH81),5)</f>
        <v>0</v>
      </c>
      <c r="AM81" s="7"/>
      <c r="AN81" s="6">
        <v>0</v>
      </c>
      <c r="AO81" s="7"/>
      <c r="AP81" s="6">
        <v>1340.19</v>
      </c>
      <c r="AQ81" s="7"/>
      <c r="AR81" s="6">
        <f>ROUND((AN81-AP81),5)</f>
        <v>-1340.19</v>
      </c>
      <c r="AS81" s="7"/>
      <c r="AT81" s="8">
        <f>ROUND(IF(AP81=0, IF(AN81=0, 0, 1), AN81/AP81),5)</f>
        <v>0</v>
      </c>
      <c r="AU81" s="7"/>
      <c r="AV81" s="6">
        <f>ROUND(H81+P81+X81+AF81+AN81,5)</f>
        <v>0</v>
      </c>
      <c r="AW81" s="7"/>
      <c r="AX81" s="6">
        <f>ROUND(J81+R81+Z81+AH81+AP81,5)</f>
        <v>6700.91</v>
      </c>
      <c r="AY81" s="7"/>
      <c r="AZ81" s="6">
        <f>ROUND((AV81-AX81),5)</f>
        <v>-6700.91</v>
      </c>
      <c r="BA81" s="7"/>
      <c r="BB81" s="8">
        <f>ROUND(IF(AX81=0, IF(AV81=0, 0, 1), AV81/AX81),5)</f>
        <v>0</v>
      </c>
    </row>
    <row r="82" spans="1:54" outlineLevel="4" x14ac:dyDescent="0.25">
      <c r="A82" s="2"/>
      <c r="B82" s="2"/>
      <c r="C82" s="2"/>
      <c r="D82" s="2"/>
      <c r="E82" s="2" t="s">
        <v>89</v>
      </c>
      <c r="F82" s="2"/>
      <c r="G82" s="2"/>
      <c r="H82" s="6"/>
      <c r="I82" s="7"/>
      <c r="J82" s="6"/>
      <c r="K82" s="7"/>
      <c r="L82" s="6"/>
      <c r="M82" s="7"/>
      <c r="N82" s="8"/>
      <c r="O82" s="7"/>
      <c r="P82" s="6"/>
      <c r="Q82" s="7"/>
      <c r="R82" s="6"/>
      <c r="S82" s="7"/>
      <c r="T82" s="6"/>
      <c r="U82" s="7"/>
      <c r="V82" s="8"/>
      <c r="W82" s="7"/>
      <c r="X82" s="6"/>
      <c r="Y82" s="7"/>
      <c r="Z82" s="6"/>
      <c r="AA82" s="7"/>
      <c r="AB82" s="6"/>
      <c r="AC82" s="7"/>
      <c r="AD82" s="8"/>
      <c r="AE82" s="7"/>
      <c r="AF82" s="6"/>
      <c r="AG82" s="7"/>
      <c r="AH82" s="6"/>
      <c r="AI82" s="7"/>
      <c r="AJ82" s="6"/>
      <c r="AK82" s="7"/>
      <c r="AL82" s="8"/>
      <c r="AM82" s="7"/>
      <c r="AN82" s="6"/>
      <c r="AO82" s="7"/>
      <c r="AP82" s="6"/>
      <c r="AQ82" s="7"/>
      <c r="AR82" s="6"/>
      <c r="AS82" s="7"/>
      <c r="AT82" s="8"/>
      <c r="AU82" s="7"/>
      <c r="AV82" s="6"/>
      <c r="AW82" s="7"/>
      <c r="AX82" s="6"/>
      <c r="AY82" s="7"/>
      <c r="AZ82" s="6"/>
      <c r="BA82" s="7"/>
      <c r="BB82" s="8"/>
    </row>
    <row r="83" spans="1:54" outlineLevel="4" x14ac:dyDescent="0.25">
      <c r="A83" s="2"/>
      <c r="B83" s="2"/>
      <c r="C83" s="2"/>
      <c r="D83" s="2"/>
      <c r="E83" s="2"/>
      <c r="F83" s="2" t="s">
        <v>90</v>
      </c>
      <c r="G83" s="2"/>
      <c r="H83" s="6">
        <v>0</v>
      </c>
      <c r="I83" s="7"/>
      <c r="J83" s="6"/>
      <c r="K83" s="7"/>
      <c r="L83" s="6"/>
      <c r="M83" s="7"/>
      <c r="N83" s="8"/>
      <c r="O83" s="7"/>
      <c r="P83" s="6">
        <v>50</v>
      </c>
      <c r="Q83" s="7"/>
      <c r="R83" s="6"/>
      <c r="S83" s="7"/>
      <c r="T83" s="6"/>
      <c r="U83" s="7"/>
      <c r="V83" s="8"/>
      <c r="W83" s="7"/>
      <c r="X83" s="6">
        <v>0</v>
      </c>
      <c r="Y83" s="7"/>
      <c r="Z83" s="6"/>
      <c r="AA83" s="7"/>
      <c r="AB83" s="6"/>
      <c r="AC83" s="7"/>
      <c r="AD83" s="8"/>
      <c r="AE83" s="7"/>
      <c r="AF83" s="6">
        <v>0</v>
      </c>
      <c r="AG83" s="7"/>
      <c r="AH83" s="6"/>
      <c r="AI83" s="7"/>
      <c r="AJ83" s="6"/>
      <c r="AK83" s="7"/>
      <c r="AL83" s="8"/>
      <c r="AM83" s="7"/>
      <c r="AN83" s="6">
        <v>0</v>
      </c>
      <c r="AO83" s="7"/>
      <c r="AP83" s="6"/>
      <c r="AQ83" s="7"/>
      <c r="AR83" s="6"/>
      <c r="AS83" s="7"/>
      <c r="AT83" s="8"/>
      <c r="AU83" s="7"/>
      <c r="AV83" s="6">
        <f>ROUND(H83+P83+X83+AF83+AN83,5)</f>
        <v>50</v>
      </c>
      <c r="AW83" s="7"/>
      <c r="AX83" s="6"/>
      <c r="AY83" s="7"/>
      <c r="AZ83" s="6"/>
      <c r="BA83" s="7"/>
      <c r="BB83" s="8"/>
    </row>
    <row r="84" spans="1:54" outlineLevel="4" x14ac:dyDescent="0.25">
      <c r="A84" s="2"/>
      <c r="B84" s="2"/>
      <c r="C84" s="2"/>
      <c r="D84" s="2"/>
      <c r="E84" s="2"/>
      <c r="F84" s="2" t="s">
        <v>91</v>
      </c>
      <c r="G84" s="2"/>
      <c r="H84" s="6">
        <v>0</v>
      </c>
      <c r="I84" s="7"/>
      <c r="J84" s="6"/>
      <c r="K84" s="7"/>
      <c r="L84" s="6"/>
      <c r="M84" s="7"/>
      <c r="N84" s="8"/>
      <c r="O84" s="7"/>
      <c r="P84" s="6">
        <v>236.31</v>
      </c>
      <c r="Q84" s="7"/>
      <c r="R84" s="6"/>
      <c r="S84" s="7"/>
      <c r="T84" s="6"/>
      <c r="U84" s="7"/>
      <c r="V84" s="8"/>
      <c r="W84" s="7"/>
      <c r="X84" s="6">
        <v>0</v>
      </c>
      <c r="Y84" s="7"/>
      <c r="Z84" s="6"/>
      <c r="AA84" s="7"/>
      <c r="AB84" s="6"/>
      <c r="AC84" s="7"/>
      <c r="AD84" s="8"/>
      <c r="AE84" s="7"/>
      <c r="AF84" s="6">
        <v>0</v>
      </c>
      <c r="AG84" s="7"/>
      <c r="AH84" s="6"/>
      <c r="AI84" s="7"/>
      <c r="AJ84" s="6"/>
      <c r="AK84" s="7"/>
      <c r="AL84" s="8"/>
      <c r="AM84" s="7"/>
      <c r="AN84" s="6">
        <v>0</v>
      </c>
      <c r="AO84" s="7"/>
      <c r="AP84" s="6"/>
      <c r="AQ84" s="7"/>
      <c r="AR84" s="6"/>
      <c r="AS84" s="7"/>
      <c r="AT84" s="8"/>
      <c r="AU84" s="7"/>
      <c r="AV84" s="6">
        <f>ROUND(H84+P84+X84+AF84+AN84,5)</f>
        <v>236.31</v>
      </c>
      <c r="AW84" s="7"/>
      <c r="AX84" s="6"/>
      <c r="AY84" s="7"/>
      <c r="AZ84" s="6"/>
      <c r="BA84" s="7"/>
      <c r="BB84" s="8"/>
    </row>
    <row r="85" spans="1:54" ht="15.75" outlineLevel="4" thickBot="1" x14ac:dyDescent="0.3">
      <c r="A85" s="2"/>
      <c r="B85" s="2"/>
      <c r="C85" s="2"/>
      <c r="D85" s="2"/>
      <c r="E85" s="2"/>
      <c r="F85" s="2" t="s">
        <v>92</v>
      </c>
      <c r="G85" s="2"/>
      <c r="H85" s="9">
        <v>0</v>
      </c>
      <c r="I85" s="7"/>
      <c r="J85" s="9">
        <v>350</v>
      </c>
      <c r="K85" s="7"/>
      <c r="L85" s="9">
        <f>ROUND((H85-J85),5)</f>
        <v>-350</v>
      </c>
      <c r="M85" s="7"/>
      <c r="N85" s="10">
        <f>ROUND(IF(J85=0, IF(H85=0, 0, 1), H85/J85),5)</f>
        <v>0</v>
      </c>
      <c r="O85" s="7"/>
      <c r="P85" s="9">
        <v>0</v>
      </c>
      <c r="Q85" s="7"/>
      <c r="R85" s="9">
        <v>350</v>
      </c>
      <c r="S85" s="7"/>
      <c r="T85" s="9">
        <f>ROUND((P85-R85),5)</f>
        <v>-350</v>
      </c>
      <c r="U85" s="7"/>
      <c r="V85" s="10">
        <f>ROUND(IF(R85=0, IF(P85=0, 0, 1), P85/R85),5)</f>
        <v>0</v>
      </c>
      <c r="W85" s="7"/>
      <c r="X85" s="9">
        <v>0</v>
      </c>
      <c r="Y85" s="7"/>
      <c r="Z85" s="9">
        <v>350</v>
      </c>
      <c r="AA85" s="7"/>
      <c r="AB85" s="9">
        <f>ROUND((X85-Z85),5)</f>
        <v>-350</v>
      </c>
      <c r="AC85" s="7"/>
      <c r="AD85" s="10">
        <f>ROUND(IF(Z85=0, IF(X85=0, 0, 1), X85/Z85),5)</f>
        <v>0</v>
      </c>
      <c r="AE85" s="7"/>
      <c r="AF85" s="9">
        <v>0</v>
      </c>
      <c r="AG85" s="7"/>
      <c r="AH85" s="9">
        <v>350</v>
      </c>
      <c r="AI85" s="7"/>
      <c r="AJ85" s="9">
        <f>ROUND((AF85-AH85),5)</f>
        <v>-350</v>
      </c>
      <c r="AK85" s="7"/>
      <c r="AL85" s="10">
        <f>ROUND(IF(AH85=0, IF(AF85=0, 0, 1), AF85/AH85),5)</f>
        <v>0</v>
      </c>
      <c r="AM85" s="7"/>
      <c r="AN85" s="9">
        <v>0</v>
      </c>
      <c r="AO85" s="7"/>
      <c r="AP85" s="9">
        <v>350</v>
      </c>
      <c r="AQ85" s="7"/>
      <c r="AR85" s="9">
        <f>ROUND((AN85-AP85),5)</f>
        <v>-350</v>
      </c>
      <c r="AS85" s="7"/>
      <c r="AT85" s="10">
        <f>ROUND(IF(AP85=0, IF(AN85=0, 0, 1), AN85/AP85),5)</f>
        <v>0</v>
      </c>
      <c r="AU85" s="7"/>
      <c r="AV85" s="9">
        <f>ROUND(H85+P85+X85+AF85+AN85,5)</f>
        <v>0</v>
      </c>
      <c r="AW85" s="7"/>
      <c r="AX85" s="9">
        <f>ROUND(J85+R85+Z85+AH85+AP85,5)</f>
        <v>1750</v>
      </c>
      <c r="AY85" s="7"/>
      <c r="AZ85" s="9">
        <f>ROUND((AV85-AX85),5)</f>
        <v>-1750</v>
      </c>
      <c r="BA85" s="7"/>
      <c r="BB85" s="10">
        <f>ROUND(IF(AX85=0, IF(AV85=0, 0, 1), AV85/AX85),5)</f>
        <v>0</v>
      </c>
    </row>
    <row r="86" spans="1:54" outlineLevel="3" x14ac:dyDescent="0.25">
      <c r="A86" s="2"/>
      <c r="B86" s="2"/>
      <c r="C86" s="2"/>
      <c r="D86" s="2"/>
      <c r="E86" s="2" t="s">
        <v>93</v>
      </c>
      <c r="F86" s="2"/>
      <c r="G86" s="2"/>
      <c r="H86" s="6">
        <f>ROUND(SUM(H82:H85),5)</f>
        <v>0</v>
      </c>
      <c r="I86" s="7"/>
      <c r="J86" s="6">
        <f>ROUND(SUM(J82:J85),5)</f>
        <v>350</v>
      </c>
      <c r="K86" s="7"/>
      <c r="L86" s="6">
        <f>ROUND((H86-J86),5)</f>
        <v>-350</v>
      </c>
      <c r="M86" s="7"/>
      <c r="N86" s="8">
        <f>ROUND(IF(J86=0, IF(H86=0, 0, 1), H86/J86),5)</f>
        <v>0</v>
      </c>
      <c r="O86" s="7"/>
      <c r="P86" s="6">
        <f>ROUND(SUM(P82:P85),5)</f>
        <v>286.31</v>
      </c>
      <c r="Q86" s="7"/>
      <c r="R86" s="6">
        <f>ROUND(SUM(R82:R85),5)</f>
        <v>350</v>
      </c>
      <c r="S86" s="7"/>
      <c r="T86" s="6">
        <f>ROUND((P86-R86),5)</f>
        <v>-63.69</v>
      </c>
      <c r="U86" s="7"/>
      <c r="V86" s="8">
        <f>ROUND(IF(R86=0, IF(P86=0, 0, 1), P86/R86),5)</f>
        <v>0.81803000000000003</v>
      </c>
      <c r="W86" s="7"/>
      <c r="X86" s="6">
        <f>ROUND(SUM(X82:X85),5)</f>
        <v>0</v>
      </c>
      <c r="Y86" s="7"/>
      <c r="Z86" s="6">
        <f>ROUND(SUM(Z82:Z85),5)</f>
        <v>350</v>
      </c>
      <c r="AA86" s="7"/>
      <c r="AB86" s="6">
        <f>ROUND((X86-Z86),5)</f>
        <v>-350</v>
      </c>
      <c r="AC86" s="7"/>
      <c r="AD86" s="8">
        <f>ROUND(IF(Z86=0, IF(X86=0, 0, 1), X86/Z86),5)</f>
        <v>0</v>
      </c>
      <c r="AE86" s="7"/>
      <c r="AF86" s="6">
        <f>ROUND(SUM(AF82:AF85),5)</f>
        <v>0</v>
      </c>
      <c r="AG86" s="7"/>
      <c r="AH86" s="6">
        <f>ROUND(SUM(AH82:AH85),5)</f>
        <v>350</v>
      </c>
      <c r="AI86" s="7"/>
      <c r="AJ86" s="6">
        <f>ROUND((AF86-AH86),5)</f>
        <v>-350</v>
      </c>
      <c r="AK86" s="7"/>
      <c r="AL86" s="8">
        <f>ROUND(IF(AH86=0, IF(AF86=0, 0, 1), AF86/AH86),5)</f>
        <v>0</v>
      </c>
      <c r="AM86" s="7"/>
      <c r="AN86" s="6">
        <f>ROUND(SUM(AN82:AN85),5)</f>
        <v>0</v>
      </c>
      <c r="AO86" s="7"/>
      <c r="AP86" s="6">
        <f>ROUND(SUM(AP82:AP85),5)</f>
        <v>350</v>
      </c>
      <c r="AQ86" s="7"/>
      <c r="AR86" s="6">
        <f>ROUND((AN86-AP86),5)</f>
        <v>-350</v>
      </c>
      <c r="AS86" s="7"/>
      <c r="AT86" s="8">
        <f>ROUND(IF(AP86=0, IF(AN86=0, 0, 1), AN86/AP86),5)</f>
        <v>0</v>
      </c>
      <c r="AU86" s="7"/>
      <c r="AV86" s="6">
        <f>ROUND(H86+P86+X86+AF86+AN86,5)</f>
        <v>286.31</v>
      </c>
      <c r="AW86" s="7"/>
      <c r="AX86" s="6">
        <f>ROUND(J86+R86+Z86+AH86+AP86,5)</f>
        <v>1750</v>
      </c>
      <c r="AY86" s="7"/>
      <c r="AZ86" s="6">
        <f>ROUND((AV86-AX86),5)</f>
        <v>-1463.69</v>
      </c>
      <c r="BA86" s="7"/>
      <c r="BB86" s="8">
        <f>ROUND(IF(AX86=0, IF(AV86=0, 0, 1), AV86/AX86),5)</f>
        <v>0.16361000000000001</v>
      </c>
    </row>
    <row r="87" spans="1:54" outlineLevel="4" x14ac:dyDescent="0.25">
      <c r="A87" s="2"/>
      <c r="B87" s="2"/>
      <c r="C87" s="2"/>
      <c r="D87" s="2"/>
      <c r="E87" s="2" t="s">
        <v>94</v>
      </c>
      <c r="F87" s="2"/>
      <c r="G87" s="2"/>
      <c r="H87" s="6"/>
      <c r="I87" s="7"/>
      <c r="J87" s="6"/>
      <c r="K87" s="7"/>
      <c r="L87" s="6"/>
      <c r="M87" s="7"/>
      <c r="N87" s="8"/>
      <c r="O87" s="7"/>
      <c r="P87" s="6"/>
      <c r="Q87" s="7"/>
      <c r="R87" s="6"/>
      <c r="S87" s="7"/>
      <c r="T87" s="6"/>
      <c r="U87" s="7"/>
      <c r="V87" s="8"/>
      <c r="W87" s="7"/>
      <c r="X87" s="6"/>
      <c r="Y87" s="7"/>
      <c r="Z87" s="6"/>
      <c r="AA87" s="7"/>
      <c r="AB87" s="6"/>
      <c r="AC87" s="7"/>
      <c r="AD87" s="8"/>
      <c r="AE87" s="7"/>
      <c r="AF87" s="6"/>
      <c r="AG87" s="7"/>
      <c r="AH87" s="6"/>
      <c r="AI87" s="7"/>
      <c r="AJ87" s="6"/>
      <c r="AK87" s="7"/>
      <c r="AL87" s="8"/>
      <c r="AM87" s="7"/>
      <c r="AN87" s="6"/>
      <c r="AO87" s="7"/>
      <c r="AP87" s="6"/>
      <c r="AQ87" s="7"/>
      <c r="AR87" s="6"/>
      <c r="AS87" s="7"/>
      <c r="AT87" s="8"/>
      <c r="AU87" s="7"/>
      <c r="AV87" s="6"/>
      <c r="AW87" s="7"/>
      <c r="AX87" s="6"/>
      <c r="AY87" s="7"/>
      <c r="AZ87" s="6"/>
      <c r="BA87" s="7"/>
      <c r="BB87" s="8"/>
    </row>
    <row r="88" spans="1:54" outlineLevel="4" x14ac:dyDescent="0.25">
      <c r="A88" s="2"/>
      <c r="B88" s="2"/>
      <c r="C88" s="2"/>
      <c r="D88" s="2"/>
      <c r="E88" s="2"/>
      <c r="F88" s="2" t="s">
        <v>95</v>
      </c>
      <c r="G88" s="2"/>
      <c r="H88" s="6">
        <v>0</v>
      </c>
      <c r="I88" s="7"/>
      <c r="J88" s="6"/>
      <c r="K88" s="7"/>
      <c r="L88" s="6"/>
      <c r="M88" s="7"/>
      <c r="N88" s="8"/>
      <c r="O88" s="7"/>
      <c r="P88" s="6">
        <v>0</v>
      </c>
      <c r="Q88" s="7"/>
      <c r="R88" s="6"/>
      <c r="S88" s="7"/>
      <c r="T88" s="6"/>
      <c r="U88" s="7"/>
      <c r="V88" s="8"/>
      <c r="W88" s="7"/>
      <c r="X88" s="6">
        <v>5101</v>
      </c>
      <c r="Y88" s="7"/>
      <c r="Z88" s="6"/>
      <c r="AA88" s="7"/>
      <c r="AB88" s="6"/>
      <c r="AC88" s="7"/>
      <c r="AD88" s="8"/>
      <c r="AE88" s="7"/>
      <c r="AF88" s="6">
        <v>0</v>
      </c>
      <c r="AG88" s="7"/>
      <c r="AH88" s="6"/>
      <c r="AI88" s="7"/>
      <c r="AJ88" s="6"/>
      <c r="AK88" s="7"/>
      <c r="AL88" s="8"/>
      <c r="AM88" s="7"/>
      <c r="AN88" s="6">
        <v>0</v>
      </c>
      <c r="AO88" s="7"/>
      <c r="AP88" s="6"/>
      <c r="AQ88" s="7"/>
      <c r="AR88" s="6"/>
      <c r="AS88" s="7"/>
      <c r="AT88" s="8"/>
      <c r="AU88" s="7"/>
      <c r="AV88" s="6">
        <f>ROUND(H88+P88+X88+AF88+AN88,5)</f>
        <v>5101</v>
      </c>
      <c r="AW88" s="7"/>
      <c r="AX88" s="6"/>
      <c r="AY88" s="7"/>
      <c r="AZ88" s="6"/>
      <c r="BA88" s="7"/>
      <c r="BB88" s="8"/>
    </row>
    <row r="89" spans="1:54" ht="15.75" outlineLevel="4" thickBot="1" x14ac:dyDescent="0.3">
      <c r="A89" s="2"/>
      <c r="B89" s="2"/>
      <c r="C89" s="2"/>
      <c r="D89" s="2"/>
      <c r="E89" s="2"/>
      <c r="F89" s="2" t="s">
        <v>96</v>
      </c>
      <c r="G89" s="2"/>
      <c r="H89" s="9">
        <v>0</v>
      </c>
      <c r="I89" s="7"/>
      <c r="J89" s="9">
        <v>1325</v>
      </c>
      <c r="K89" s="7"/>
      <c r="L89" s="9">
        <f>ROUND((H89-J89),5)</f>
        <v>-1325</v>
      </c>
      <c r="M89" s="7"/>
      <c r="N89" s="10">
        <f>ROUND(IF(J89=0, IF(H89=0, 0, 1), H89/J89),5)</f>
        <v>0</v>
      </c>
      <c r="O89" s="7"/>
      <c r="P89" s="9">
        <v>0</v>
      </c>
      <c r="Q89" s="7"/>
      <c r="R89" s="9">
        <v>1325</v>
      </c>
      <c r="S89" s="7"/>
      <c r="T89" s="9">
        <f>ROUND((P89-R89),5)</f>
        <v>-1325</v>
      </c>
      <c r="U89" s="7"/>
      <c r="V89" s="10">
        <f>ROUND(IF(R89=0, IF(P89=0, 0, 1), P89/R89),5)</f>
        <v>0</v>
      </c>
      <c r="W89" s="7"/>
      <c r="X89" s="9">
        <v>0</v>
      </c>
      <c r="Y89" s="7"/>
      <c r="Z89" s="9">
        <v>1325</v>
      </c>
      <c r="AA89" s="7"/>
      <c r="AB89" s="9">
        <f>ROUND((X89-Z89),5)</f>
        <v>-1325</v>
      </c>
      <c r="AC89" s="7"/>
      <c r="AD89" s="10">
        <f>ROUND(IF(Z89=0, IF(X89=0, 0, 1), X89/Z89),5)</f>
        <v>0</v>
      </c>
      <c r="AE89" s="7"/>
      <c r="AF89" s="9">
        <v>0</v>
      </c>
      <c r="AG89" s="7"/>
      <c r="AH89" s="9">
        <v>1325</v>
      </c>
      <c r="AI89" s="7"/>
      <c r="AJ89" s="9">
        <f>ROUND((AF89-AH89),5)</f>
        <v>-1325</v>
      </c>
      <c r="AK89" s="7"/>
      <c r="AL89" s="10">
        <f>ROUND(IF(AH89=0, IF(AF89=0, 0, 1), AF89/AH89),5)</f>
        <v>0</v>
      </c>
      <c r="AM89" s="7"/>
      <c r="AN89" s="9">
        <v>0</v>
      </c>
      <c r="AO89" s="7"/>
      <c r="AP89" s="9">
        <v>1325</v>
      </c>
      <c r="AQ89" s="7"/>
      <c r="AR89" s="9">
        <f>ROUND((AN89-AP89),5)</f>
        <v>-1325</v>
      </c>
      <c r="AS89" s="7"/>
      <c r="AT89" s="10">
        <f>ROUND(IF(AP89=0, IF(AN89=0, 0, 1), AN89/AP89),5)</f>
        <v>0</v>
      </c>
      <c r="AU89" s="7"/>
      <c r="AV89" s="9">
        <f>ROUND(H89+P89+X89+AF89+AN89,5)</f>
        <v>0</v>
      </c>
      <c r="AW89" s="7"/>
      <c r="AX89" s="9">
        <f>ROUND(J89+R89+Z89+AH89+AP89,5)</f>
        <v>6625</v>
      </c>
      <c r="AY89" s="7"/>
      <c r="AZ89" s="9">
        <f>ROUND((AV89-AX89),5)</f>
        <v>-6625</v>
      </c>
      <c r="BA89" s="7"/>
      <c r="BB89" s="10">
        <f>ROUND(IF(AX89=0, IF(AV89=0, 0, 1), AV89/AX89),5)</f>
        <v>0</v>
      </c>
    </row>
    <row r="90" spans="1:54" outlineLevel="3" x14ac:dyDescent="0.25">
      <c r="A90" s="2"/>
      <c r="B90" s="2"/>
      <c r="C90" s="2"/>
      <c r="D90" s="2"/>
      <c r="E90" s="2" t="s">
        <v>97</v>
      </c>
      <c r="F90" s="2"/>
      <c r="G90" s="2"/>
      <c r="H90" s="6">
        <f>ROUND(SUM(H87:H89),5)</f>
        <v>0</v>
      </c>
      <c r="I90" s="7"/>
      <c r="J90" s="6">
        <f>ROUND(SUM(J87:J89),5)</f>
        <v>1325</v>
      </c>
      <c r="K90" s="7"/>
      <c r="L90" s="6">
        <f>ROUND((H90-J90),5)</f>
        <v>-1325</v>
      </c>
      <c r="M90" s="7"/>
      <c r="N90" s="8">
        <f>ROUND(IF(J90=0, IF(H90=0, 0, 1), H90/J90),5)</f>
        <v>0</v>
      </c>
      <c r="O90" s="7"/>
      <c r="P90" s="6">
        <f>ROUND(SUM(P87:P89),5)</f>
        <v>0</v>
      </c>
      <c r="Q90" s="7"/>
      <c r="R90" s="6">
        <f>ROUND(SUM(R87:R89),5)</f>
        <v>1325</v>
      </c>
      <c r="S90" s="7"/>
      <c r="T90" s="6">
        <f>ROUND((P90-R90),5)</f>
        <v>-1325</v>
      </c>
      <c r="U90" s="7"/>
      <c r="V90" s="8">
        <f>ROUND(IF(R90=0, IF(P90=0, 0, 1), P90/R90),5)</f>
        <v>0</v>
      </c>
      <c r="W90" s="7"/>
      <c r="X90" s="6">
        <f>ROUND(SUM(X87:X89),5)</f>
        <v>5101</v>
      </c>
      <c r="Y90" s="7"/>
      <c r="Z90" s="6">
        <f>ROUND(SUM(Z87:Z89),5)</f>
        <v>1325</v>
      </c>
      <c r="AA90" s="7"/>
      <c r="AB90" s="6">
        <f>ROUND((X90-Z90),5)</f>
        <v>3776</v>
      </c>
      <c r="AC90" s="7"/>
      <c r="AD90" s="8">
        <f>ROUND(IF(Z90=0, IF(X90=0, 0, 1), X90/Z90),5)</f>
        <v>3.8498100000000002</v>
      </c>
      <c r="AE90" s="7"/>
      <c r="AF90" s="6">
        <f>ROUND(SUM(AF87:AF89),5)</f>
        <v>0</v>
      </c>
      <c r="AG90" s="7"/>
      <c r="AH90" s="6">
        <f>ROUND(SUM(AH87:AH89),5)</f>
        <v>1325</v>
      </c>
      <c r="AI90" s="7"/>
      <c r="AJ90" s="6">
        <f>ROUND((AF90-AH90),5)</f>
        <v>-1325</v>
      </c>
      <c r="AK90" s="7"/>
      <c r="AL90" s="8">
        <f>ROUND(IF(AH90=0, IF(AF90=0, 0, 1), AF90/AH90),5)</f>
        <v>0</v>
      </c>
      <c r="AM90" s="7"/>
      <c r="AN90" s="6">
        <f>ROUND(SUM(AN87:AN89),5)</f>
        <v>0</v>
      </c>
      <c r="AO90" s="7"/>
      <c r="AP90" s="6">
        <f>ROUND(SUM(AP87:AP89),5)</f>
        <v>1325</v>
      </c>
      <c r="AQ90" s="7"/>
      <c r="AR90" s="6">
        <f>ROUND((AN90-AP90),5)</f>
        <v>-1325</v>
      </c>
      <c r="AS90" s="7"/>
      <c r="AT90" s="8">
        <f>ROUND(IF(AP90=0, IF(AN90=0, 0, 1), AN90/AP90),5)</f>
        <v>0</v>
      </c>
      <c r="AU90" s="7"/>
      <c r="AV90" s="6">
        <f>ROUND(H90+P90+X90+AF90+AN90,5)</f>
        <v>5101</v>
      </c>
      <c r="AW90" s="7"/>
      <c r="AX90" s="6">
        <f>ROUND(J90+R90+Z90+AH90+AP90,5)</f>
        <v>6625</v>
      </c>
      <c r="AY90" s="7"/>
      <c r="AZ90" s="6">
        <f>ROUND((AV90-AX90),5)</f>
        <v>-1524</v>
      </c>
      <c r="BA90" s="7"/>
      <c r="BB90" s="8">
        <f>ROUND(IF(AX90=0, IF(AV90=0, 0, 1), AV90/AX90),5)</f>
        <v>0.76995999999999998</v>
      </c>
    </row>
    <row r="91" spans="1:54" outlineLevel="4" x14ac:dyDescent="0.25">
      <c r="A91" s="2"/>
      <c r="B91" s="2"/>
      <c r="C91" s="2"/>
      <c r="D91" s="2"/>
      <c r="E91" s="2" t="s">
        <v>98</v>
      </c>
      <c r="F91" s="2"/>
      <c r="G91" s="2"/>
      <c r="H91" s="6"/>
      <c r="I91" s="7"/>
      <c r="J91" s="6"/>
      <c r="K91" s="7"/>
      <c r="L91" s="6"/>
      <c r="M91" s="7"/>
      <c r="N91" s="8"/>
      <c r="O91" s="7"/>
      <c r="P91" s="6"/>
      <c r="Q91" s="7"/>
      <c r="R91" s="6"/>
      <c r="S91" s="7"/>
      <c r="T91" s="6"/>
      <c r="U91" s="7"/>
      <c r="V91" s="8"/>
      <c r="W91" s="7"/>
      <c r="X91" s="6"/>
      <c r="Y91" s="7"/>
      <c r="Z91" s="6"/>
      <c r="AA91" s="7"/>
      <c r="AB91" s="6"/>
      <c r="AC91" s="7"/>
      <c r="AD91" s="8"/>
      <c r="AE91" s="7"/>
      <c r="AF91" s="6"/>
      <c r="AG91" s="7"/>
      <c r="AH91" s="6"/>
      <c r="AI91" s="7"/>
      <c r="AJ91" s="6"/>
      <c r="AK91" s="7"/>
      <c r="AL91" s="8"/>
      <c r="AM91" s="7"/>
      <c r="AN91" s="6"/>
      <c r="AO91" s="7"/>
      <c r="AP91" s="6"/>
      <c r="AQ91" s="7"/>
      <c r="AR91" s="6"/>
      <c r="AS91" s="7"/>
      <c r="AT91" s="8"/>
      <c r="AU91" s="7"/>
      <c r="AV91" s="6"/>
      <c r="AW91" s="7"/>
      <c r="AX91" s="6"/>
      <c r="AY91" s="7"/>
      <c r="AZ91" s="6"/>
      <c r="BA91" s="7"/>
      <c r="BB91" s="8"/>
    </row>
    <row r="92" spans="1:54" outlineLevel="4" x14ac:dyDescent="0.25">
      <c r="A92" s="2"/>
      <c r="B92" s="2"/>
      <c r="C92" s="2"/>
      <c r="D92" s="2"/>
      <c r="E92" s="2"/>
      <c r="F92" s="2" t="s">
        <v>99</v>
      </c>
      <c r="G92" s="2"/>
      <c r="H92" s="6">
        <v>3208.3</v>
      </c>
      <c r="I92" s="7"/>
      <c r="J92" s="6">
        <v>0</v>
      </c>
      <c r="K92" s="7"/>
      <c r="L92" s="6">
        <f>ROUND((H92-J92),5)</f>
        <v>3208.3</v>
      </c>
      <c r="M92" s="7"/>
      <c r="N92" s="8">
        <f>ROUND(IF(J92=0, IF(H92=0, 0, 1), H92/J92),5)</f>
        <v>1</v>
      </c>
      <c r="O92" s="7"/>
      <c r="P92" s="6">
        <v>3224.73</v>
      </c>
      <c r="Q92" s="7"/>
      <c r="R92" s="6">
        <v>0</v>
      </c>
      <c r="S92" s="7"/>
      <c r="T92" s="6">
        <f>ROUND((P92-R92),5)</f>
        <v>3224.73</v>
      </c>
      <c r="U92" s="7"/>
      <c r="V92" s="8">
        <f>ROUND(IF(R92=0, IF(P92=0, 0, 1), P92/R92),5)</f>
        <v>1</v>
      </c>
      <c r="W92" s="7"/>
      <c r="X92" s="6">
        <v>3217</v>
      </c>
      <c r="Y92" s="7"/>
      <c r="Z92" s="6">
        <v>0</v>
      </c>
      <c r="AA92" s="7"/>
      <c r="AB92" s="6">
        <f>ROUND((X92-Z92),5)</f>
        <v>3217</v>
      </c>
      <c r="AC92" s="7"/>
      <c r="AD92" s="8">
        <f>ROUND(IF(Z92=0, IF(X92=0, 0, 1), X92/Z92),5)</f>
        <v>1</v>
      </c>
      <c r="AE92" s="7"/>
      <c r="AF92" s="6">
        <v>3217</v>
      </c>
      <c r="AG92" s="7"/>
      <c r="AH92" s="6">
        <v>0</v>
      </c>
      <c r="AI92" s="7"/>
      <c r="AJ92" s="6">
        <f>ROUND((AF92-AH92),5)</f>
        <v>3217</v>
      </c>
      <c r="AK92" s="7"/>
      <c r="AL92" s="8">
        <f>ROUND(IF(AH92=0, IF(AF92=0, 0, 1), AF92/AH92),5)</f>
        <v>1</v>
      </c>
      <c r="AM92" s="7"/>
      <c r="AN92" s="6">
        <v>3217</v>
      </c>
      <c r="AO92" s="7"/>
      <c r="AP92" s="6">
        <v>0</v>
      </c>
      <c r="AQ92" s="7"/>
      <c r="AR92" s="6">
        <f>ROUND((AN92-AP92),5)</f>
        <v>3217</v>
      </c>
      <c r="AS92" s="7"/>
      <c r="AT92" s="8">
        <f>ROUND(IF(AP92=0, IF(AN92=0, 0, 1), AN92/AP92),5)</f>
        <v>1</v>
      </c>
      <c r="AU92" s="7"/>
      <c r="AV92" s="6">
        <f>ROUND(H92+P92+X92+AF92+AN92,5)</f>
        <v>16084.03</v>
      </c>
      <c r="AW92" s="7"/>
      <c r="AX92" s="6">
        <f>ROUND(J92+R92+Z92+AH92+AP92,5)</f>
        <v>0</v>
      </c>
      <c r="AY92" s="7"/>
      <c r="AZ92" s="6">
        <f>ROUND((AV92-AX92),5)</f>
        <v>16084.03</v>
      </c>
      <c r="BA92" s="7"/>
      <c r="BB92" s="8">
        <f>ROUND(IF(AX92=0, IF(AV92=0, 0, 1), AV92/AX92),5)</f>
        <v>1</v>
      </c>
    </row>
    <row r="93" spans="1:54" ht="15.75" outlineLevel="4" thickBot="1" x14ac:dyDescent="0.3">
      <c r="A93" s="2"/>
      <c r="B93" s="2"/>
      <c r="C93" s="2"/>
      <c r="D93" s="2"/>
      <c r="E93" s="2"/>
      <c r="F93" s="2" t="s">
        <v>100</v>
      </c>
      <c r="G93" s="2"/>
      <c r="H93" s="9">
        <v>0</v>
      </c>
      <c r="I93" s="7"/>
      <c r="J93" s="9">
        <v>3347.8</v>
      </c>
      <c r="K93" s="7"/>
      <c r="L93" s="9">
        <f>ROUND((H93-J93),5)</f>
        <v>-3347.8</v>
      </c>
      <c r="M93" s="7"/>
      <c r="N93" s="10">
        <f>ROUND(IF(J93=0, IF(H93=0, 0, 1), H93/J93),5)</f>
        <v>0</v>
      </c>
      <c r="O93" s="7"/>
      <c r="P93" s="9">
        <v>0</v>
      </c>
      <c r="Q93" s="7"/>
      <c r="R93" s="9">
        <v>3347.85</v>
      </c>
      <c r="S93" s="7"/>
      <c r="T93" s="9">
        <f>ROUND((P93-R93),5)</f>
        <v>-3347.85</v>
      </c>
      <c r="U93" s="7"/>
      <c r="V93" s="10">
        <f>ROUND(IF(R93=0, IF(P93=0, 0, 1), P93/R93),5)</f>
        <v>0</v>
      </c>
      <c r="W93" s="7"/>
      <c r="X93" s="9">
        <v>0</v>
      </c>
      <c r="Y93" s="7"/>
      <c r="Z93" s="9">
        <v>3347.85</v>
      </c>
      <c r="AA93" s="7"/>
      <c r="AB93" s="9">
        <f>ROUND((X93-Z93),5)</f>
        <v>-3347.85</v>
      </c>
      <c r="AC93" s="7"/>
      <c r="AD93" s="10">
        <f>ROUND(IF(Z93=0, IF(X93=0, 0, 1), X93/Z93),5)</f>
        <v>0</v>
      </c>
      <c r="AE93" s="7"/>
      <c r="AF93" s="9">
        <v>0</v>
      </c>
      <c r="AG93" s="7"/>
      <c r="AH93" s="9">
        <v>3347.85</v>
      </c>
      <c r="AI93" s="7"/>
      <c r="AJ93" s="9">
        <f>ROUND((AF93-AH93),5)</f>
        <v>-3347.85</v>
      </c>
      <c r="AK93" s="7"/>
      <c r="AL93" s="10">
        <f>ROUND(IF(AH93=0, IF(AF93=0, 0, 1), AF93/AH93),5)</f>
        <v>0</v>
      </c>
      <c r="AM93" s="7"/>
      <c r="AN93" s="9">
        <v>0</v>
      </c>
      <c r="AO93" s="7"/>
      <c r="AP93" s="9">
        <v>3347.85</v>
      </c>
      <c r="AQ93" s="7"/>
      <c r="AR93" s="9">
        <f>ROUND((AN93-AP93),5)</f>
        <v>-3347.85</v>
      </c>
      <c r="AS93" s="7"/>
      <c r="AT93" s="10">
        <f>ROUND(IF(AP93=0, IF(AN93=0, 0, 1), AN93/AP93),5)</f>
        <v>0</v>
      </c>
      <c r="AU93" s="7"/>
      <c r="AV93" s="9">
        <f>ROUND(H93+P93+X93+AF93+AN93,5)</f>
        <v>0</v>
      </c>
      <c r="AW93" s="7"/>
      <c r="AX93" s="9">
        <f>ROUND(J93+R93+Z93+AH93+AP93,5)</f>
        <v>16739.2</v>
      </c>
      <c r="AY93" s="7"/>
      <c r="AZ93" s="9">
        <f>ROUND((AV93-AX93),5)</f>
        <v>-16739.2</v>
      </c>
      <c r="BA93" s="7"/>
      <c r="BB93" s="10">
        <f>ROUND(IF(AX93=0, IF(AV93=0, 0, 1), AV93/AX93),5)</f>
        <v>0</v>
      </c>
    </row>
    <row r="94" spans="1:54" outlineLevel="3" x14ac:dyDescent="0.25">
      <c r="A94" s="2"/>
      <c r="B94" s="2"/>
      <c r="C94" s="2"/>
      <c r="D94" s="2"/>
      <c r="E94" s="2" t="s">
        <v>101</v>
      </c>
      <c r="F94" s="2"/>
      <c r="G94" s="2"/>
      <c r="H94" s="6">
        <f>ROUND(SUM(H91:H93),5)</f>
        <v>3208.3</v>
      </c>
      <c r="I94" s="7"/>
      <c r="J94" s="6">
        <f>ROUND(SUM(J91:J93),5)</f>
        <v>3347.8</v>
      </c>
      <c r="K94" s="7"/>
      <c r="L94" s="6">
        <f>ROUND((H94-J94),5)</f>
        <v>-139.5</v>
      </c>
      <c r="M94" s="7"/>
      <c r="N94" s="8">
        <f>ROUND(IF(J94=0, IF(H94=0, 0, 1), H94/J94),5)</f>
        <v>0.95833000000000002</v>
      </c>
      <c r="O94" s="7"/>
      <c r="P94" s="6">
        <f>ROUND(SUM(P91:P93),5)</f>
        <v>3224.73</v>
      </c>
      <c r="Q94" s="7"/>
      <c r="R94" s="6">
        <f>ROUND(SUM(R91:R93),5)</f>
        <v>3347.85</v>
      </c>
      <c r="S94" s="7"/>
      <c r="T94" s="6">
        <f>ROUND((P94-R94),5)</f>
        <v>-123.12</v>
      </c>
      <c r="U94" s="7"/>
      <c r="V94" s="8">
        <f>ROUND(IF(R94=0, IF(P94=0, 0, 1), P94/R94),5)</f>
        <v>0.96321999999999997</v>
      </c>
      <c r="W94" s="7"/>
      <c r="X94" s="6">
        <f>ROUND(SUM(X91:X93),5)</f>
        <v>3217</v>
      </c>
      <c r="Y94" s="7"/>
      <c r="Z94" s="6">
        <f>ROUND(SUM(Z91:Z93),5)</f>
        <v>3347.85</v>
      </c>
      <c r="AA94" s="7"/>
      <c r="AB94" s="6">
        <f>ROUND((X94-Z94),5)</f>
        <v>-130.85</v>
      </c>
      <c r="AC94" s="7"/>
      <c r="AD94" s="8">
        <f>ROUND(IF(Z94=0, IF(X94=0, 0, 1), X94/Z94),5)</f>
        <v>0.96092</v>
      </c>
      <c r="AE94" s="7"/>
      <c r="AF94" s="6">
        <f>ROUND(SUM(AF91:AF93),5)</f>
        <v>3217</v>
      </c>
      <c r="AG94" s="7"/>
      <c r="AH94" s="6">
        <f>ROUND(SUM(AH91:AH93),5)</f>
        <v>3347.85</v>
      </c>
      <c r="AI94" s="7"/>
      <c r="AJ94" s="6">
        <f>ROUND((AF94-AH94),5)</f>
        <v>-130.85</v>
      </c>
      <c r="AK94" s="7"/>
      <c r="AL94" s="8">
        <f>ROUND(IF(AH94=0, IF(AF94=0, 0, 1), AF94/AH94),5)</f>
        <v>0.96092</v>
      </c>
      <c r="AM94" s="7"/>
      <c r="AN94" s="6">
        <f>ROUND(SUM(AN91:AN93),5)</f>
        <v>3217</v>
      </c>
      <c r="AO94" s="7"/>
      <c r="AP94" s="6">
        <f>ROUND(SUM(AP91:AP93),5)</f>
        <v>3347.85</v>
      </c>
      <c r="AQ94" s="7"/>
      <c r="AR94" s="6">
        <f>ROUND((AN94-AP94),5)</f>
        <v>-130.85</v>
      </c>
      <c r="AS94" s="7"/>
      <c r="AT94" s="8">
        <f>ROUND(IF(AP94=0, IF(AN94=0, 0, 1), AN94/AP94),5)</f>
        <v>0.96092</v>
      </c>
      <c r="AU94" s="7"/>
      <c r="AV94" s="6">
        <f>ROUND(H94+P94+X94+AF94+AN94,5)</f>
        <v>16084.03</v>
      </c>
      <c r="AW94" s="7"/>
      <c r="AX94" s="6">
        <f>ROUND(J94+R94+Z94+AH94+AP94,5)</f>
        <v>16739.2</v>
      </c>
      <c r="AY94" s="7"/>
      <c r="AZ94" s="6">
        <f>ROUND((AV94-AX94),5)</f>
        <v>-655.16999999999996</v>
      </c>
      <c r="BA94" s="7"/>
      <c r="BB94" s="8">
        <f>ROUND(IF(AX94=0, IF(AV94=0, 0, 1), AV94/AX94),5)</f>
        <v>0.96086000000000005</v>
      </c>
    </row>
    <row r="95" spans="1:54" outlineLevel="4" x14ac:dyDescent="0.25">
      <c r="A95" s="2"/>
      <c r="B95" s="2"/>
      <c r="C95" s="2"/>
      <c r="D95" s="2"/>
      <c r="E95" s="2" t="s">
        <v>102</v>
      </c>
      <c r="F95" s="2"/>
      <c r="G95" s="2"/>
      <c r="H95" s="6"/>
      <c r="I95" s="7"/>
      <c r="J95" s="6"/>
      <c r="K95" s="7"/>
      <c r="L95" s="6"/>
      <c r="M95" s="7"/>
      <c r="N95" s="8"/>
      <c r="O95" s="7"/>
      <c r="P95" s="6"/>
      <c r="Q95" s="7"/>
      <c r="R95" s="6"/>
      <c r="S95" s="7"/>
      <c r="T95" s="6"/>
      <c r="U95" s="7"/>
      <c r="V95" s="8"/>
      <c r="W95" s="7"/>
      <c r="X95" s="6"/>
      <c r="Y95" s="7"/>
      <c r="Z95" s="6"/>
      <c r="AA95" s="7"/>
      <c r="AB95" s="6"/>
      <c r="AC95" s="7"/>
      <c r="AD95" s="8"/>
      <c r="AE95" s="7"/>
      <c r="AF95" s="6"/>
      <c r="AG95" s="7"/>
      <c r="AH95" s="6"/>
      <c r="AI95" s="7"/>
      <c r="AJ95" s="6"/>
      <c r="AK95" s="7"/>
      <c r="AL95" s="8"/>
      <c r="AM95" s="7"/>
      <c r="AN95" s="6"/>
      <c r="AO95" s="7"/>
      <c r="AP95" s="6"/>
      <c r="AQ95" s="7"/>
      <c r="AR95" s="6"/>
      <c r="AS95" s="7"/>
      <c r="AT95" s="8"/>
      <c r="AU95" s="7"/>
      <c r="AV95" s="6"/>
      <c r="AW95" s="7"/>
      <c r="AX95" s="6"/>
      <c r="AY95" s="7"/>
      <c r="AZ95" s="6"/>
      <c r="BA95" s="7"/>
      <c r="BB95" s="8"/>
    </row>
    <row r="96" spans="1:54" outlineLevel="4" x14ac:dyDescent="0.25">
      <c r="A96" s="2"/>
      <c r="B96" s="2"/>
      <c r="C96" s="2"/>
      <c r="D96" s="2"/>
      <c r="E96" s="2"/>
      <c r="F96" s="2" t="s">
        <v>103</v>
      </c>
      <c r="G96" s="2"/>
      <c r="H96" s="6">
        <v>6667</v>
      </c>
      <c r="I96" s="7"/>
      <c r="J96" s="6"/>
      <c r="K96" s="7"/>
      <c r="L96" s="6"/>
      <c r="M96" s="7"/>
      <c r="N96" s="8"/>
      <c r="O96" s="7"/>
      <c r="P96" s="6">
        <v>6667</v>
      </c>
      <c r="Q96" s="7"/>
      <c r="R96" s="6"/>
      <c r="S96" s="7"/>
      <c r="T96" s="6"/>
      <c r="U96" s="7"/>
      <c r="V96" s="8"/>
      <c r="W96" s="7"/>
      <c r="X96" s="6">
        <v>6667</v>
      </c>
      <c r="Y96" s="7"/>
      <c r="Z96" s="6"/>
      <c r="AA96" s="7"/>
      <c r="AB96" s="6"/>
      <c r="AC96" s="7"/>
      <c r="AD96" s="8"/>
      <c r="AE96" s="7"/>
      <c r="AF96" s="6">
        <v>6867.01</v>
      </c>
      <c r="AG96" s="7"/>
      <c r="AH96" s="6"/>
      <c r="AI96" s="7"/>
      <c r="AJ96" s="6"/>
      <c r="AK96" s="7"/>
      <c r="AL96" s="8"/>
      <c r="AM96" s="7"/>
      <c r="AN96" s="6">
        <v>6978.11</v>
      </c>
      <c r="AO96" s="7"/>
      <c r="AP96" s="6"/>
      <c r="AQ96" s="7"/>
      <c r="AR96" s="6"/>
      <c r="AS96" s="7"/>
      <c r="AT96" s="8"/>
      <c r="AU96" s="7"/>
      <c r="AV96" s="6">
        <f>ROUND(H96+P96+X96+AF96+AN96,5)</f>
        <v>33846.120000000003</v>
      </c>
      <c r="AW96" s="7"/>
      <c r="AX96" s="6"/>
      <c r="AY96" s="7"/>
      <c r="AZ96" s="6"/>
      <c r="BA96" s="7"/>
      <c r="BB96" s="8"/>
    </row>
    <row r="97" spans="1:54" outlineLevel="4" x14ac:dyDescent="0.25">
      <c r="A97" s="2"/>
      <c r="B97" s="2"/>
      <c r="C97" s="2"/>
      <c r="D97" s="2"/>
      <c r="E97" s="2"/>
      <c r="F97" s="2" t="s">
        <v>104</v>
      </c>
      <c r="G97" s="2"/>
      <c r="H97" s="6">
        <v>21941.09</v>
      </c>
      <c r="I97" s="7"/>
      <c r="J97" s="6">
        <v>0</v>
      </c>
      <c r="K97" s="7"/>
      <c r="L97" s="6">
        <f>ROUND((H97-J97),5)</f>
        <v>21941.09</v>
      </c>
      <c r="M97" s="7"/>
      <c r="N97" s="8">
        <f>ROUND(IF(J97=0, IF(H97=0, 0, 1), H97/J97),5)</f>
        <v>1</v>
      </c>
      <c r="O97" s="7"/>
      <c r="P97" s="6">
        <v>17799.21</v>
      </c>
      <c r="Q97" s="7"/>
      <c r="R97" s="6">
        <v>0</v>
      </c>
      <c r="S97" s="7"/>
      <c r="T97" s="6">
        <f>ROUND((P97-R97),5)</f>
        <v>17799.21</v>
      </c>
      <c r="U97" s="7"/>
      <c r="V97" s="8">
        <f>ROUND(IF(R97=0, IF(P97=0, 0, 1), P97/R97),5)</f>
        <v>1</v>
      </c>
      <c r="W97" s="7"/>
      <c r="X97" s="6">
        <v>8241.8700000000008</v>
      </c>
      <c r="Y97" s="7"/>
      <c r="Z97" s="6">
        <v>0</v>
      </c>
      <c r="AA97" s="7"/>
      <c r="AB97" s="6">
        <f>ROUND((X97-Z97),5)</f>
        <v>8241.8700000000008</v>
      </c>
      <c r="AC97" s="7"/>
      <c r="AD97" s="8">
        <f>ROUND(IF(Z97=0, IF(X97=0, 0, 1), X97/Z97),5)</f>
        <v>1</v>
      </c>
      <c r="AE97" s="7"/>
      <c r="AF97" s="6">
        <v>13522.93</v>
      </c>
      <c r="AG97" s="7"/>
      <c r="AH97" s="6">
        <v>0</v>
      </c>
      <c r="AI97" s="7"/>
      <c r="AJ97" s="6">
        <f>ROUND((AF97-AH97),5)</f>
        <v>13522.93</v>
      </c>
      <c r="AK97" s="7"/>
      <c r="AL97" s="8">
        <f>ROUND(IF(AH97=0, IF(AF97=0, 0, 1), AF97/AH97),5)</f>
        <v>1</v>
      </c>
      <c r="AM97" s="7"/>
      <c r="AN97" s="6">
        <v>13901.54</v>
      </c>
      <c r="AO97" s="7"/>
      <c r="AP97" s="6">
        <v>0</v>
      </c>
      <c r="AQ97" s="7"/>
      <c r="AR97" s="6">
        <f>ROUND((AN97-AP97),5)</f>
        <v>13901.54</v>
      </c>
      <c r="AS97" s="7"/>
      <c r="AT97" s="8">
        <f>ROUND(IF(AP97=0, IF(AN97=0, 0, 1), AN97/AP97),5)</f>
        <v>1</v>
      </c>
      <c r="AU97" s="7"/>
      <c r="AV97" s="6">
        <f>ROUND(H97+P97+X97+AF97+AN97,5)</f>
        <v>75406.64</v>
      </c>
      <c r="AW97" s="7"/>
      <c r="AX97" s="6">
        <f>ROUND(J97+R97+Z97+AH97+AP97,5)</f>
        <v>0</v>
      </c>
      <c r="AY97" s="7"/>
      <c r="AZ97" s="6">
        <f>ROUND((AV97-AX97),5)</f>
        <v>75406.64</v>
      </c>
      <c r="BA97" s="7"/>
      <c r="BB97" s="8">
        <f>ROUND(IF(AX97=0, IF(AV97=0, 0, 1), AV97/AX97),5)</f>
        <v>1</v>
      </c>
    </row>
    <row r="98" spans="1:54" outlineLevel="4" x14ac:dyDescent="0.25">
      <c r="A98" s="2"/>
      <c r="B98" s="2"/>
      <c r="C98" s="2"/>
      <c r="D98" s="2"/>
      <c r="E98" s="2"/>
      <c r="F98" s="2" t="s">
        <v>105</v>
      </c>
      <c r="G98" s="2"/>
      <c r="H98" s="6">
        <v>2178.52</v>
      </c>
      <c r="I98" s="7"/>
      <c r="J98" s="6">
        <v>0</v>
      </c>
      <c r="K98" s="7"/>
      <c r="L98" s="6">
        <f>ROUND((H98-J98),5)</f>
        <v>2178.52</v>
      </c>
      <c r="M98" s="7"/>
      <c r="N98" s="8">
        <f>ROUND(IF(J98=0, IF(H98=0, 0, 1), H98/J98),5)</f>
        <v>1</v>
      </c>
      <c r="O98" s="7"/>
      <c r="P98" s="6">
        <v>1861.63</v>
      </c>
      <c r="Q98" s="7"/>
      <c r="R98" s="6">
        <v>0</v>
      </c>
      <c r="S98" s="7"/>
      <c r="T98" s="6">
        <f>ROUND((P98-R98),5)</f>
        <v>1861.63</v>
      </c>
      <c r="U98" s="7"/>
      <c r="V98" s="8">
        <f>ROUND(IF(R98=0, IF(P98=0, 0, 1), P98/R98),5)</f>
        <v>1</v>
      </c>
      <c r="W98" s="7"/>
      <c r="X98" s="6">
        <v>1293.96</v>
      </c>
      <c r="Y98" s="7"/>
      <c r="Z98" s="6">
        <v>0</v>
      </c>
      <c r="AA98" s="7"/>
      <c r="AB98" s="6">
        <f>ROUND((X98-Z98),5)</f>
        <v>1293.96</v>
      </c>
      <c r="AC98" s="7"/>
      <c r="AD98" s="8">
        <f>ROUND(IF(Z98=0, IF(X98=0, 0, 1), X98/Z98),5)</f>
        <v>1</v>
      </c>
      <c r="AE98" s="7"/>
      <c r="AF98" s="6">
        <v>1549.8</v>
      </c>
      <c r="AG98" s="7"/>
      <c r="AH98" s="6">
        <v>0</v>
      </c>
      <c r="AI98" s="7"/>
      <c r="AJ98" s="6">
        <f>ROUND((AF98-AH98),5)</f>
        <v>1549.8</v>
      </c>
      <c r="AK98" s="7"/>
      <c r="AL98" s="8">
        <f>ROUND(IF(AH98=0, IF(AF98=0, 0, 1), AF98/AH98),5)</f>
        <v>1</v>
      </c>
      <c r="AM98" s="7"/>
      <c r="AN98" s="6">
        <v>1587.16</v>
      </c>
      <c r="AO98" s="7"/>
      <c r="AP98" s="6">
        <v>0</v>
      </c>
      <c r="AQ98" s="7"/>
      <c r="AR98" s="6">
        <f>ROUND((AN98-AP98),5)</f>
        <v>1587.16</v>
      </c>
      <c r="AS98" s="7"/>
      <c r="AT98" s="8">
        <f>ROUND(IF(AP98=0, IF(AN98=0, 0, 1), AN98/AP98),5)</f>
        <v>1</v>
      </c>
      <c r="AU98" s="7"/>
      <c r="AV98" s="6">
        <f>ROUND(H98+P98+X98+AF98+AN98,5)</f>
        <v>8471.07</v>
      </c>
      <c r="AW98" s="7"/>
      <c r="AX98" s="6">
        <f>ROUND(J98+R98+Z98+AH98+AP98,5)</f>
        <v>0</v>
      </c>
      <c r="AY98" s="7"/>
      <c r="AZ98" s="6">
        <f>ROUND((AV98-AX98),5)</f>
        <v>8471.07</v>
      </c>
      <c r="BA98" s="7"/>
      <c r="BB98" s="8">
        <f>ROUND(IF(AX98=0, IF(AV98=0, 0, 1), AV98/AX98),5)</f>
        <v>1</v>
      </c>
    </row>
    <row r="99" spans="1:54" outlineLevel="4" x14ac:dyDescent="0.25">
      <c r="A99" s="2"/>
      <c r="B99" s="2"/>
      <c r="C99" s="2"/>
      <c r="D99" s="2"/>
      <c r="E99" s="2"/>
      <c r="F99" s="2" t="s">
        <v>106</v>
      </c>
      <c r="G99" s="2"/>
      <c r="H99" s="6">
        <v>685.35</v>
      </c>
      <c r="I99" s="7"/>
      <c r="J99" s="6">
        <v>0</v>
      </c>
      <c r="K99" s="7"/>
      <c r="L99" s="6">
        <f>ROUND((H99-J99),5)</f>
        <v>685.35</v>
      </c>
      <c r="M99" s="7"/>
      <c r="N99" s="8">
        <f>ROUND(IF(J99=0, IF(H99=0, 0, 1), H99/J99),5)</f>
        <v>1</v>
      </c>
      <c r="O99" s="7"/>
      <c r="P99" s="6">
        <v>1250</v>
      </c>
      <c r="Q99" s="7"/>
      <c r="R99" s="6">
        <v>0</v>
      </c>
      <c r="S99" s="7"/>
      <c r="T99" s="6">
        <f>ROUND((P99-R99),5)</f>
        <v>1250</v>
      </c>
      <c r="U99" s="7"/>
      <c r="V99" s="8">
        <f>ROUND(IF(R99=0, IF(P99=0, 0, 1), P99/R99),5)</f>
        <v>1</v>
      </c>
      <c r="W99" s="7"/>
      <c r="X99" s="6">
        <v>0</v>
      </c>
      <c r="Y99" s="7"/>
      <c r="Z99" s="6">
        <v>0</v>
      </c>
      <c r="AA99" s="7"/>
      <c r="AB99" s="6">
        <f>ROUND((X99-Z99),5)</f>
        <v>0</v>
      </c>
      <c r="AC99" s="7"/>
      <c r="AD99" s="8">
        <f>ROUND(IF(Z99=0, IF(X99=0, 0, 1), X99/Z99),5)</f>
        <v>0</v>
      </c>
      <c r="AE99" s="7"/>
      <c r="AF99" s="6">
        <v>0</v>
      </c>
      <c r="AG99" s="7"/>
      <c r="AH99" s="6">
        <v>0</v>
      </c>
      <c r="AI99" s="7"/>
      <c r="AJ99" s="6">
        <f>ROUND((AF99-AH99),5)</f>
        <v>0</v>
      </c>
      <c r="AK99" s="7"/>
      <c r="AL99" s="8">
        <f>ROUND(IF(AH99=0, IF(AF99=0, 0, 1), AF99/AH99),5)</f>
        <v>0</v>
      </c>
      <c r="AM99" s="7"/>
      <c r="AN99" s="6">
        <v>0</v>
      </c>
      <c r="AO99" s="7"/>
      <c r="AP99" s="6">
        <v>0</v>
      </c>
      <c r="AQ99" s="7"/>
      <c r="AR99" s="6">
        <f>ROUND((AN99-AP99),5)</f>
        <v>0</v>
      </c>
      <c r="AS99" s="7"/>
      <c r="AT99" s="8">
        <f>ROUND(IF(AP99=0, IF(AN99=0, 0, 1), AN99/AP99),5)</f>
        <v>0</v>
      </c>
      <c r="AU99" s="7"/>
      <c r="AV99" s="6">
        <f>ROUND(H99+P99+X99+AF99+AN99,5)</f>
        <v>1935.35</v>
      </c>
      <c r="AW99" s="7"/>
      <c r="AX99" s="6">
        <f>ROUND(J99+R99+Z99+AH99+AP99,5)</f>
        <v>0</v>
      </c>
      <c r="AY99" s="7"/>
      <c r="AZ99" s="6">
        <f>ROUND((AV99-AX99),5)</f>
        <v>1935.35</v>
      </c>
      <c r="BA99" s="7"/>
      <c r="BB99" s="8">
        <f>ROUND(IF(AX99=0, IF(AV99=0, 0, 1), AV99/AX99),5)</f>
        <v>1</v>
      </c>
    </row>
    <row r="100" spans="1:54" outlineLevel="4" x14ac:dyDescent="0.25">
      <c r="A100" s="2"/>
      <c r="B100" s="2"/>
      <c r="C100" s="2"/>
      <c r="D100" s="2"/>
      <c r="E100" s="2"/>
      <c r="F100" s="2" t="s">
        <v>107</v>
      </c>
      <c r="G100" s="2"/>
      <c r="H100" s="6">
        <v>35.01</v>
      </c>
      <c r="I100" s="7"/>
      <c r="J100" s="6"/>
      <c r="K100" s="7"/>
      <c r="L100" s="6"/>
      <c r="M100" s="7"/>
      <c r="N100" s="8"/>
      <c r="O100" s="7"/>
      <c r="P100" s="6">
        <v>34.71</v>
      </c>
      <c r="Q100" s="7"/>
      <c r="R100" s="6"/>
      <c r="S100" s="7"/>
      <c r="T100" s="6"/>
      <c r="U100" s="7"/>
      <c r="V100" s="8"/>
      <c r="W100" s="7"/>
      <c r="X100" s="6">
        <v>1725.29</v>
      </c>
      <c r="Y100" s="7"/>
      <c r="Z100" s="6"/>
      <c r="AA100" s="7"/>
      <c r="AB100" s="6"/>
      <c r="AC100" s="7"/>
      <c r="AD100" s="8"/>
      <c r="AE100" s="7"/>
      <c r="AF100" s="6">
        <v>35.659999999999997</v>
      </c>
      <c r="AG100" s="7"/>
      <c r="AH100" s="6"/>
      <c r="AI100" s="7"/>
      <c r="AJ100" s="6"/>
      <c r="AK100" s="7"/>
      <c r="AL100" s="8"/>
      <c r="AM100" s="7"/>
      <c r="AN100" s="6">
        <v>1256.98</v>
      </c>
      <c r="AO100" s="7"/>
      <c r="AP100" s="6"/>
      <c r="AQ100" s="7"/>
      <c r="AR100" s="6"/>
      <c r="AS100" s="7"/>
      <c r="AT100" s="8"/>
      <c r="AU100" s="7"/>
      <c r="AV100" s="6">
        <f>ROUND(H100+P100+X100+AF100+AN100,5)</f>
        <v>3087.65</v>
      </c>
      <c r="AW100" s="7"/>
      <c r="AX100" s="6"/>
      <c r="AY100" s="7"/>
      <c r="AZ100" s="6"/>
      <c r="BA100" s="7"/>
      <c r="BB100" s="8"/>
    </row>
    <row r="101" spans="1:54" outlineLevel="4" x14ac:dyDescent="0.25">
      <c r="A101" s="2"/>
      <c r="B101" s="2"/>
      <c r="C101" s="2"/>
      <c r="D101" s="2"/>
      <c r="E101" s="2"/>
      <c r="F101" s="2" t="s">
        <v>108</v>
      </c>
      <c r="G101" s="2"/>
      <c r="H101" s="6">
        <v>3105.59</v>
      </c>
      <c r="I101" s="7"/>
      <c r="J101" s="6">
        <v>0</v>
      </c>
      <c r="K101" s="7"/>
      <c r="L101" s="6">
        <f>ROUND((H101-J101),5)</f>
        <v>3105.59</v>
      </c>
      <c r="M101" s="7"/>
      <c r="N101" s="8">
        <f>ROUND(IF(J101=0, IF(H101=0, 0, 1), H101/J101),5)</f>
        <v>1</v>
      </c>
      <c r="O101" s="7"/>
      <c r="P101" s="6">
        <v>2015.49</v>
      </c>
      <c r="Q101" s="7"/>
      <c r="R101" s="6">
        <v>0</v>
      </c>
      <c r="S101" s="7"/>
      <c r="T101" s="6">
        <f>ROUND((P101-R101),5)</f>
        <v>2015.49</v>
      </c>
      <c r="U101" s="7"/>
      <c r="V101" s="8">
        <f>ROUND(IF(R101=0, IF(P101=0, 0, 1), P101/R101),5)</f>
        <v>1</v>
      </c>
      <c r="W101" s="7"/>
      <c r="X101" s="6">
        <v>2223.2199999999998</v>
      </c>
      <c r="Y101" s="7"/>
      <c r="Z101" s="6">
        <v>0</v>
      </c>
      <c r="AA101" s="7"/>
      <c r="AB101" s="6">
        <f>ROUND((X101-Z101),5)</f>
        <v>2223.2199999999998</v>
      </c>
      <c r="AC101" s="7"/>
      <c r="AD101" s="8">
        <f>ROUND(IF(Z101=0, IF(X101=0, 0, 1), X101/Z101),5)</f>
        <v>1</v>
      </c>
      <c r="AE101" s="7"/>
      <c r="AF101" s="6">
        <v>2599.7199999999998</v>
      </c>
      <c r="AG101" s="7"/>
      <c r="AH101" s="6">
        <v>0</v>
      </c>
      <c r="AI101" s="7"/>
      <c r="AJ101" s="6">
        <f>ROUND((AF101-AH101),5)</f>
        <v>2599.7199999999998</v>
      </c>
      <c r="AK101" s="7"/>
      <c r="AL101" s="8">
        <f>ROUND(IF(AH101=0, IF(AF101=0, 0, 1), AF101/AH101),5)</f>
        <v>1</v>
      </c>
      <c r="AM101" s="7"/>
      <c r="AN101" s="6">
        <v>1676.98</v>
      </c>
      <c r="AO101" s="7"/>
      <c r="AP101" s="6">
        <v>0</v>
      </c>
      <c r="AQ101" s="7"/>
      <c r="AR101" s="6">
        <f>ROUND((AN101-AP101),5)</f>
        <v>1676.98</v>
      </c>
      <c r="AS101" s="7"/>
      <c r="AT101" s="8">
        <f>ROUND(IF(AP101=0, IF(AN101=0, 0, 1), AN101/AP101),5)</f>
        <v>1</v>
      </c>
      <c r="AU101" s="7"/>
      <c r="AV101" s="6">
        <f>ROUND(H101+P101+X101+AF101+AN101,5)</f>
        <v>11621</v>
      </c>
      <c r="AW101" s="7"/>
      <c r="AX101" s="6">
        <f>ROUND(J101+R101+Z101+AH101+AP101,5)</f>
        <v>0</v>
      </c>
      <c r="AY101" s="7"/>
      <c r="AZ101" s="6">
        <f>ROUND((AV101-AX101),5)</f>
        <v>11621</v>
      </c>
      <c r="BA101" s="7"/>
      <c r="BB101" s="8">
        <f>ROUND(IF(AX101=0, IF(AV101=0, 0, 1), AV101/AX101),5)</f>
        <v>1</v>
      </c>
    </row>
    <row r="102" spans="1:54" outlineLevel="4" x14ac:dyDescent="0.25">
      <c r="A102" s="2"/>
      <c r="B102" s="2"/>
      <c r="C102" s="2"/>
      <c r="D102" s="2"/>
      <c r="E102" s="2"/>
      <c r="F102" s="2" t="s">
        <v>109</v>
      </c>
      <c r="G102" s="2"/>
      <c r="H102" s="6">
        <v>0</v>
      </c>
      <c r="I102" s="7"/>
      <c r="J102" s="6">
        <v>0</v>
      </c>
      <c r="K102" s="7"/>
      <c r="L102" s="6">
        <f>ROUND((H102-J102),5)</f>
        <v>0</v>
      </c>
      <c r="M102" s="7"/>
      <c r="N102" s="8">
        <f>ROUND(IF(J102=0, IF(H102=0, 0, 1), H102/J102),5)</f>
        <v>0</v>
      </c>
      <c r="O102" s="7"/>
      <c r="P102" s="6">
        <v>0</v>
      </c>
      <c r="Q102" s="7"/>
      <c r="R102" s="6">
        <v>0</v>
      </c>
      <c r="S102" s="7"/>
      <c r="T102" s="6">
        <f>ROUND((P102-R102),5)</f>
        <v>0</v>
      </c>
      <c r="U102" s="7"/>
      <c r="V102" s="8">
        <f>ROUND(IF(R102=0, IF(P102=0, 0, 1), P102/R102),5)</f>
        <v>0</v>
      </c>
      <c r="W102" s="7"/>
      <c r="X102" s="6">
        <v>0</v>
      </c>
      <c r="Y102" s="7"/>
      <c r="Z102" s="6">
        <v>0</v>
      </c>
      <c r="AA102" s="7"/>
      <c r="AB102" s="6">
        <f>ROUND((X102-Z102),5)</f>
        <v>0</v>
      </c>
      <c r="AC102" s="7"/>
      <c r="AD102" s="8">
        <f>ROUND(IF(Z102=0, IF(X102=0, 0, 1), X102/Z102),5)</f>
        <v>0</v>
      </c>
      <c r="AE102" s="7"/>
      <c r="AF102" s="6">
        <v>48.1</v>
      </c>
      <c r="AG102" s="7"/>
      <c r="AH102" s="6">
        <v>0</v>
      </c>
      <c r="AI102" s="7"/>
      <c r="AJ102" s="6">
        <f>ROUND((AF102-AH102),5)</f>
        <v>48.1</v>
      </c>
      <c r="AK102" s="7"/>
      <c r="AL102" s="8">
        <f>ROUND(IF(AH102=0, IF(AF102=0, 0, 1), AF102/AH102),5)</f>
        <v>1</v>
      </c>
      <c r="AM102" s="7"/>
      <c r="AN102" s="6">
        <v>0</v>
      </c>
      <c r="AO102" s="7"/>
      <c r="AP102" s="6">
        <v>0</v>
      </c>
      <c r="AQ102" s="7"/>
      <c r="AR102" s="6">
        <f>ROUND((AN102-AP102),5)</f>
        <v>0</v>
      </c>
      <c r="AS102" s="7"/>
      <c r="AT102" s="8">
        <f>ROUND(IF(AP102=0, IF(AN102=0, 0, 1), AN102/AP102),5)</f>
        <v>0</v>
      </c>
      <c r="AU102" s="7"/>
      <c r="AV102" s="6">
        <f>ROUND(H102+P102+X102+AF102+AN102,5)</f>
        <v>48.1</v>
      </c>
      <c r="AW102" s="7"/>
      <c r="AX102" s="6">
        <f>ROUND(J102+R102+Z102+AH102+AP102,5)</f>
        <v>0</v>
      </c>
      <c r="AY102" s="7"/>
      <c r="AZ102" s="6">
        <f>ROUND((AV102-AX102),5)</f>
        <v>48.1</v>
      </c>
      <c r="BA102" s="7"/>
      <c r="BB102" s="8">
        <f>ROUND(IF(AX102=0, IF(AV102=0, 0, 1), AV102/AX102),5)</f>
        <v>1</v>
      </c>
    </row>
    <row r="103" spans="1:54" outlineLevel="4" x14ac:dyDescent="0.25">
      <c r="A103" s="2"/>
      <c r="B103" s="2"/>
      <c r="C103" s="2"/>
      <c r="D103" s="2"/>
      <c r="E103" s="2"/>
      <c r="F103" s="2" t="s">
        <v>110</v>
      </c>
      <c r="G103" s="2"/>
      <c r="H103" s="6">
        <v>147.05000000000001</v>
      </c>
      <c r="I103" s="7"/>
      <c r="J103" s="6"/>
      <c r="K103" s="7"/>
      <c r="L103" s="6"/>
      <c r="M103" s="7"/>
      <c r="N103" s="8"/>
      <c r="O103" s="7"/>
      <c r="P103" s="6">
        <v>1049.82</v>
      </c>
      <c r="Q103" s="7"/>
      <c r="R103" s="6"/>
      <c r="S103" s="7"/>
      <c r="T103" s="6"/>
      <c r="U103" s="7"/>
      <c r="V103" s="8"/>
      <c r="W103" s="7"/>
      <c r="X103" s="6">
        <v>-141.88999999999999</v>
      </c>
      <c r="Y103" s="7"/>
      <c r="Z103" s="6"/>
      <c r="AA103" s="7"/>
      <c r="AB103" s="6"/>
      <c r="AC103" s="7"/>
      <c r="AD103" s="8"/>
      <c r="AE103" s="7"/>
      <c r="AF103" s="6">
        <v>940.82</v>
      </c>
      <c r="AG103" s="7"/>
      <c r="AH103" s="6"/>
      <c r="AI103" s="7"/>
      <c r="AJ103" s="6"/>
      <c r="AK103" s="7"/>
      <c r="AL103" s="8"/>
      <c r="AM103" s="7"/>
      <c r="AN103" s="6">
        <v>-108.99</v>
      </c>
      <c r="AO103" s="7"/>
      <c r="AP103" s="6"/>
      <c r="AQ103" s="7"/>
      <c r="AR103" s="6"/>
      <c r="AS103" s="7"/>
      <c r="AT103" s="8"/>
      <c r="AU103" s="7"/>
      <c r="AV103" s="6">
        <f>ROUND(H103+P103+X103+AF103+AN103,5)</f>
        <v>1886.81</v>
      </c>
      <c r="AW103" s="7"/>
      <c r="AX103" s="6"/>
      <c r="AY103" s="7"/>
      <c r="AZ103" s="6"/>
      <c r="BA103" s="7"/>
      <c r="BB103" s="8"/>
    </row>
    <row r="104" spans="1:54" outlineLevel="4" x14ac:dyDescent="0.25">
      <c r="A104" s="2"/>
      <c r="B104" s="2"/>
      <c r="C104" s="2"/>
      <c r="D104" s="2"/>
      <c r="E104" s="2"/>
      <c r="F104" s="2" t="s">
        <v>111</v>
      </c>
      <c r="G104" s="2"/>
      <c r="H104" s="6">
        <v>50</v>
      </c>
      <c r="I104" s="7"/>
      <c r="J104" s="6"/>
      <c r="K104" s="7"/>
      <c r="L104" s="6"/>
      <c r="M104" s="7"/>
      <c r="N104" s="8"/>
      <c r="O104" s="7"/>
      <c r="P104" s="6">
        <v>315</v>
      </c>
      <c r="Q104" s="7"/>
      <c r="R104" s="6"/>
      <c r="S104" s="7"/>
      <c r="T104" s="6"/>
      <c r="U104" s="7"/>
      <c r="V104" s="8"/>
      <c r="W104" s="7"/>
      <c r="X104" s="6">
        <v>555</v>
      </c>
      <c r="Y104" s="7"/>
      <c r="Z104" s="6"/>
      <c r="AA104" s="7"/>
      <c r="AB104" s="6"/>
      <c r="AC104" s="7"/>
      <c r="AD104" s="8"/>
      <c r="AE104" s="7"/>
      <c r="AF104" s="6">
        <v>292.39</v>
      </c>
      <c r="AG104" s="7"/>
      <c r="AH104" s="6"/>
      <c r="AI104" s="7"/>
      <c r="AJ104" s="6"/>
      <c r="AK104" s="7"/>
      <c r="AL104" s="8"/>
      <c r="AM104" s="7"/>
      <c r="AN104" s="6">
        <v>0</v>
      </c>
      <c r="AO104" s="7"/>
      <c r="AP104" s="6"/>
      <c r="AQ104" s="7"/>
      <c r="AR104" s="6"/>
      <c r="AS104" s="7"/>
      <c r="AT104" s="8"/>
      <c r="AU104" s="7"/>
      <c r="AV104" s="6">
        <f>ROUND(H104+P104+X104+AF104+AN104,5)</f>
        <v>1212.3900000000001</v>
      </c>
      <c r="AW104" s="7"/>
      <c r="AX104" s="6"/>
      <c r="AY104" s="7"/>
      <c r="AZ104" s="6"/>
      <c r="BA104" s="7"/>
      <c r="BB104" s="8"/>
    </row>
    <row r="105" spans="1:54" ht="15.75" outlineLevel="4" thickBot="1" x14ac:dyDescent="0.3">
      <c r="A105" s="2"/>
      <c r="B105" s="2"/>
      <c r="C105" s="2"/>
      <c r="D105" s="2"/>
      <c r="E105" s="2"/>
      <c r="F105" s="2" t="s">
        <v>112</v>
      </c>
      <c r="G105" s="2"/>
      <c r="H105" s="9">
        <v>0</v>
      </c>
      <c r="I105" s="7"/>
      <c r="J105" s="9">
        <v>27528.93</v>
      </c>
      <c r="K105" s="7"/>
      <c r="L105" s="9">
        <f>ROUND((H105-J105),5)</f>
        <v>-27528.93</v>
      </c>
      <c r="M105" s="7"/>
      <c r="N105" s="10">
        <f>ROUND(IF(J105=0, IF(H105=0, 0, 1), H105/J105),5)</f>
        <v>0</v>
      </c>
      <c r="O105" s="7"/>
      <c r="P105" s="9">
        <v>0</v>
      </c>
      <c r="Q105" s="7"/>
      <c r="R105" s="9">
        <v>27528.9</v>
      </c>
      <c r="S105" s="7"/>
      <c r="T105" s="9">
        <f>ROUND((P105-R105),5)</f>
        <v>-27528.9</v>
      </c>
      <c r="U105" s="7"/>
      <c r="V105" s="10">
        <f>ROUND(IF(R105=0, IF(P105=0, 0, 1), P105/R105),5)</f>
        <v>0</v>
      </c>
      <c r="W105" s="7"/>
      <c r="X105" s="9">
        <v>0</v>
      </c>
      <c r="Y105" s="7"/>
      <c r="Z105" s="9">
        <v>27528.9</v>
      </c>
      <c r="AA105" s="7"/>
      <c r="AB105" s="9">
        <f>ROUND((X105-Z105),5)</f>
        <v>-27528.9</v>
      </c>
      <c r="AC105" s="7"/>
      <c r="AD105" s="10">
        <f>ROUND(IF(Z105=0, IF(X105=0, 0, 1), X105/Z105),5)</f>
        <v>0</v>
      </c>
      <c r="AE105" s="7"/>
      <c r="AF105" s="9">
        <v>0</v>
      </c>
      <c r="AG105" s="7"/>
      <c r="AH105" s="9">
        <v>27528.9</v>
      </c>
      <c r="AI105" s="7"/>
      <c r="AJ105" s="9">
        <f>ROUND((AF105-AH105),5)</f>
        <v>-27528.9</v>
      </c>
      <c r="AK105" s="7"/>
      <c r="AL105" s="10">
        <f>ROUND(IF(AH105=0, IF(AF105=0, 0, 1), AF105/AH105),5)</f>
        <v>0</v>
      </c>
      <c r="AM105" s="7"/>
      <c r="AN105" s="9">
        <v>0</v>
      </c>
      <c r="AO105" s="7"/>
      <c r="AP105" s="9">
        <v>27528.9</v>
      </c>
      <c r="AQ105" s="7"/>
      <c r="AR105" s="9">
        <f>ROUND((AN105-AP105),5)</f>
        <v>-27528.9</v>
      </c>
      <c r="AS105" s="7"/>
      <c r="AT105" s="10">
        <f>ROUND(IF(AP105=0, IF(AN105=0, 0, 1), AN105/AP105),5)</f>
        <v>0</v>
      </c>
      <c r="AU105" s="7"/>
      <c r="AV105" s="9">
        <f>ROUND(H105+P105+X105+AF105+AN105,5)</f>
        <v>0</v>
      </c>
      <c r="AW105" s="7"/>
      <c r="AX105" s="9">
        <f>ROUND(J105+R105+Z105+AH105+AP105,5)</f>
        <v>137644.53</v>
      </c>
      <c r="AY105" s="7"/>
      <c r="AZ105" s="9">
        <f>ROUND((AV105-AX105),5)</f>
        <v>-137644.53</v>
      </c>
      <c r="BA105" s="7"/>
      <c r="BB105" s="10">
        <f>ROUND(IF(AX105=0, IF(AV105=0, 0, 1), AV105/AX105),5)</f>
        <v>0</v>
      </c>
    </row>
    <row r="106" spans="1:54" outlineLevel="3" x14ac:dyDescent="0.25">
      <c r="A106" s="2"/>
      <c r="B106" s="2"/>
      <c r="C106" s="2"/>
      <c r="D106" s="2"/>
      <c r="E106" s="2" t="s">
        <v>113</v>
      </c>
      <c r="F106" s="2"/>
      <c r="G106" s="2"/>
      <c r="H106" s="6">
        <f>ROUND(SUM(H95:H105),5)</f>
        <v>34809.61</v>
      </c>
      <c r="I106" s="7"/>
      <c r="J106" s="6">
        <f>ROUND(SUM(J95:J105),5)</f>
        <v>27528.93</v>
      </c>
      <c r="K106" s="7"/>
      <c r="L106" s="6">
        <f>ROUND((H106-J106),5)</f>
        <v>7280.68</v>
      </c>
      <c r="M106" s="7"/>
      <c r="N106" s="8">
        <f>ROUND(IF(J106=0, IF(H106=0, 0, 1), H106/J106),5)</f>
        <v>1.26447</v>
      </c>
      <c r="O106" s="7"/>
      <c r="P106" s="6">
        <f>ROUND(SUM(P95:P105),5)</f>
        <v>30992.86</v>
      </c>
      <c r="Q106" s="7"/>
      <c r="R106" s="6">
        <f>ROUND(SUM(R95:R105),5)</f>
        <v>27528.9</v>
      </c>
      <c r="S106" s="7"/>
      <c r="T106" s="6">
        <f>ROUND((P106-R106),5)</f>
        <v>3463.96</v>
      </c>
      <c r="U106" s="7"/>
      <c r="V106" s="8">
        <f>ROUND(IF(R106=0, IF(P106=0, 0, 1), P106/R106),5)</f>
        <v>1.1258300000000001</v>
      </c>
      <c r="W106" s="7"/>
      <c r="X106" s="6">
        <f>ROUND(SUM(X95:X105),5)</f>
        <v>20564.45</v>
      </c>
      <c r="Y106" s="7"/>
      <c r="Z106" s="6">
        <f>ROUND(SUM(Z95:Z105),5)</f>
        <v>27528.9</v>
      </c>
      <c r="AA106" s="7"/>
      <c r="AB106" s="6">
        <f>ROUND((X106-Z106),5)</f>
        <v>-6964.45</v>
      </c>
      <c r="AC106" s="7"/>
      <c r="AD106" s="8">
        <f>ROUND(IF(Z106=0, IF(X106=0, 0, 1), X106/Z106),5)</f>
        <v>0.74700999999999995</v>
      </c>
      <c r="AE106" s="7"/>
      <c r="AF106" s="6">
        <f>ROUND(SUM(AF95:AF105),5)</f>
        <v>25856.43</v>
      </c>
      <c r="AG106" s="7"/>
      <c r="AH106" s="6">
        <f>ROUND(SUM(AH95:AH105),5)</f>
        <v>27528.9</v>
      </c>
      <c r="AI106" s="7"/>
      <c r="AJ106" s="6">
        <f>ROUND((AF106-AH106),5)</f>
        <v>-1672.47</v>
      </c>
      <c r="AK106" s="7"/>
      <c r="AL106" s="8">
        <f>ROUND(IF(AH106=0, IF(AF106=0, 0, 1), AF106/AH106),5)</f>
        <v>0.93925000000000003</v>
      </c>
      <c r="AM106" s="7"/>
      <c r="AN106" s="6">
        <f>ROUND(SUM(AN95:AN105),5)</f>
        <v>25291.78</v>
      </c>
      <c r="AO106" s="7"/>
      <c r="AP106" s="6">
        <f>ROUND(SUM(AP95:AP105),5)</f>
        <v>27528.9</v>
      </c>
      <c r="AQ106" s="7"/>
      <c r="AR106" s="6">
        <f>ROUND((AN106-AP106),5)</f>
        <v>-2237.12</v>
      </c>
      <c r="AS106" s="7"/>
      <c r="AT106" s="8">
        <f>ROUND(IF(AP106=0, IF(AN106=0, 0, 1), AN106/AP106),5)</f>
        <v>0.91874</v>
      </c>
      <c r="AU106" s="7"/>
      <c r="AV106" s="6">
        <f>ROUND(H106+P106+X106+AF106+AN106,5)</f>
        <v>137515.13</v>
      </c>
      <c r="AW106" s="7"/>
      <c r="AX106" s="6">
        <f>ROUND(J106+R106+Z106+AH106+AP106,5)</f>
        <v>137644.53</v>
      </c>
      <c r="AY106" s="7"/>
      <c r="AZ106" s="6">
        <f>ROUND((AV106-AX106),5)</f>
        <v>-129.4</v>
      </c>
      <c r="BA106" s="7"/>
      <c r="BB106" s="8">
        <f>ROUND(IF(AX106=0, IF(AV106=0, 0, 1), AV106/AX106),5)</f>
        <v>0.99905999999999995</v>
      </c>
    </row>
    <row r="107" spans="1:54" outlineLevel="3" x14ac:dyDescent="0.25">
      <c r="A107" s="2"/>
      <c r="B107" s="2"/>
      <c r="C107" s="2"/>
      <c r="D107" s="2"/>
      <c r="E107" s="2" t="s">
        <v>114</v>
      </c>
      <c r="F107" s="2"/>
      <c r="G107" s="2"/>
      <c r="H107" s="6">
        <v>0</v>
      </c>
      <c r="I107" s="7"/>
      <c r="J107" s="6">
        <v>0</v>
      </c>
      <c r="K107" s="7"/>
      <c r="L107" s="6">
        <f>ROUND((H107-J107),5)</f>
        <v>0</v>
      </c>
      <c r="M107" s="7"/>
      <c r="N107" s="8">
        <f>ROUND(IF(J107=0, IF(H107=0, 0, 1), H107/J107),5)</f>
        <v>0</v>
      </c>
      <c r="O107" s="7"/>
      <c r="P107" s="6">
        <v>0</v>
      </c>
      <c r="Q107" s="7"/>
      <c r="R107" s="6">
        <v>0</v>
      </c>
      <c r="S107" s="7"/>
      <c r="T107" s="6">
        <f>ROUND((P107-R107),5)</f>
        <v>0</v>
      </c>
      <c r="U107" s="7"/>
      <c r="V107" s="8">
        <f>ROUND(IF(R107=0, IF(P107=0, 0, 1), P107/R107),5)</f>
        <v>0</v>
      </c>
      <c r="W107" s="7"/>
      <c r="X107" s="6">
        <v>0</v>
      </c>
      <c r="Y107" s="7"/>
      <c r="Z107" s="6">
        <v>0</v>
      </c>
      <c r="AA107" s="7"/>
      <c r="AB107" s="6">
        <f>ROUND((X107-Z107),5)</f>
        <v>0</v>
      </c>
      <c r="AC107" s="7"/>
      <c r="AD107" s="8">
        <f>ROUND(IF(Z107=0, IF(X107=0, 0, 1), X107/Z107),5)</f>
        <v>0</v>
      </c>
      <c r="AE107" s="7"/>
      <c r="AF107" s="6">
        <v>0</v>
      </c>
      <c r="AG107" s="7"/>
      <c r="AH107" s="6">
        <v>0</v>
      </c>
      <c r="AI107" s="7"/>
      <c r="AJ107" s="6">
        <f>ROUND((AF107-AH107),5)</f>
        <v>0</v>
      </c>
      <c r="AK107" s="7"/>
      <c r="AL107" s="8">
        <f>ROUND(IF(AH107=0, IF(AF107=0, 0, 1), AF107/AH107),5)</f>
        <v>0</v>
      </c>
      <c r="AM107" s="7"/>
      <c r="AN107" s="6">
        <v>3742.48</v>
      </c>
      <c r="AO107" s="7"/>
      <c r="AP107" s="6">
        <v>0</v>
      </c>
      <c r="AQ107" s="7"/>
      <c r="AR107" s="6">
        <f>ROUND((AN107-AP107),5)</f>
        <v>3742.48</v>
      </c>
      <c r="AS107" s="7"/>
      <c r="AT107" s="8">
        <f>ROUND(IF(AP107=0, IF(AN107=0, 0, 1), AN107/AP107),5)</f>
        <v>1</v>
      </c>
      <c r="AU107" s="7"/>
      <c r="AV107" s="6">
        <f>ROUND(H107+P107+X107+AF107+AN107,5)</f>
        <v>3742.48</v>
      </c>
      <c r="AW107" s="7"/>
      <c r="AX107" s="6">
        <f>ROUND(J107+R107+Z107+AH107+AP107,5)</f>
        <v>0</v>
      </c>
      <c r="AY107" s="7"/>
      <c r="AZ107" s="6">
        <f>ROUND((AV107-AX107),5)</f>
        <v>3742.48</v>
      </c>
      <c r="BA107" s="7"/>
      <c r="BB107" s="8">
        <f>ROUND(IF(AX107=0, IF(AV107=0, 0, 1), AV107/AX107),5)</f>
        <v>1</v>
      </c>
    </row>
    <row r="108" spans="1:54" outlineLevel="4" x14ac:dyDescent="0.25">
      <c r="A108" s="2"/>
      <c r="B108" s="2"/>
      <c r="C108" s="2"/>
      <c r="D108" s="2"/>
      <c r="E108" s="2" t="s">
        <v>115</v>
      </c>
      <c r="F108" s="2"/>
      <c r="G108" s="2"/>
      <c r="H108" s="6"/>
      <c r="I108" s="7"/>
      <c r="J108" s="6"/>
      <c r="K108" s="7"/>
      <c r="L108" s="6"/>
      <c r="M108" s="7"/>
      <c r="N108" s="8"/>
      <c r="O108" s="7"/>
      <c r="P108" s="6"/>
      <c r="Q108" s="7"/>
      <c r="R108" s="6"/>
      <c r="S108" s="7"/>
      <c r="T108" s="6"/>
      <c r="U108" s="7"/>
      <c r="V108" s="8"/>
      <c r="W108" s="7"/>
      <c r="X108" s="6"/>
      <c r="Y108" s="7"/>
      <c r="Z108" s="6"/>
      <c r="AA108" s="7"/>
      <c r="AB108" s="6"/>
      <c r="AC108" s="7"/>
      <c r="AD108" s="8"/>
      <c r="AE108" s="7"/>
      <c r="AF108" s="6"/>
      <c r="AG108" s="7"/>
      <c r="AH108" s="6"/>
      <c r="AI108" s="7"/>
      <c r="AJ108" s="6"/>
      <c r="AK108" s="7"/>
      <c r="AL108" s="8"/>
      <c r="AM108" s="7"/>
      <c r="AN108" s="6"/>
      <c r="AO108" s="7"/>
      <c r="AP108" s="6"/>
      <c r="AQ108" s="7"/>
      <c r="AR108" s="6"/>
      <c r="AS108" s="7"/>
      <c r="AT108" s="8"/>
      <c r="AU108" s="7"/>
      <c r="AV108" s="6"/>
      <c r="AW108" s="7"/>
      <c r="AX108" s="6"/>
      <c r="AY108" s="7"/>
      <c r="AZ108" s="6"/>
      <c r="BA108" s="7"/>
      <c r="BB108" s="8"/>
    </row>
    <row r="109" spans="1:54" outlineLevel="4" x14ac:dyDescent="0.25">
      <c r="A109" s="2"/>
      <c r="B109" s="2"/>
      <c r="C109" s="2"/>
      <c r="D109" s="2"/>
      <c r="E109" s="2"/>
      <c r="F109" s="2" t="s">
        <v>116</v>
      </c>
      <c r="G109" s="2"/>
      <c r="H109" s="6">
        <v>0</v>
      </c>
      <c r="I109" s="7"/>
      <c r="J109" s="6">
        <v>0</v>
      </c>
      <c r="K109" s="7"/>
      <c r="L109" s="6">
        <f>ROUND((H109-J109),5)</f>
        <v>0</v>
      </c>
      <c r="M109" s="7"/>
      <c r="N109" s="8">
        <f>ROUND(IF(J109=0, IF(H109=0, 0, 1), H109/J109),5)</f>
        <v>0</v>
      </c>
      <c r="O109" s="7"/>
      <c r="P109" s="6">
        <v>5576.35</v>
      </c>
      <c r="Q109" s="7"/>
      <c r="R109" s="6">
        <v>0</v>
      </c>
      <c r="S109" s="7"/>
      <c r="T109" s="6">
        <f>ROUND((P109-R109),5)</f>
        <v>5576.35</v>
      </c>
      <c r="U109" s="7"/>
      <c r="V109" s="8">
        <f>ROUND(IF(R109=0, IF(P109=0, 0, 1), P109/R109),5)</f>
        <v>1</v>
      </c>
      <c r="W109" s="7"/>
      <c r="X109" s="6">
        <v>3798.08</v>
      </c>
      <c r="Y109" s="7"/>
      <c r="Z109" s="6">
        <v>0</v>
      </c>
      <c r="AA109" s="7"/>
      <c r="AB109" s="6">
        <f>ROUND((X109-Z109),5)</f>
        <v>3798.08</v>
      </c>
      <c r="AC109" s="7"/>
      <c r="AD109" s="8">
        <f>ROUND(IF(Z109=0, IF(X109=0, 0, 1), X109/Z109),5)</f>
        <v>1</v>
      </c>
      <c r="AE109" s="7"/>
      <c r="AF109" s="6">
        <v>1889.75</v>
      </c>
      <c r="AG109" s="7"/>
      <c r="AH109" s="6">
        <v>0</v>
      </c>
      <c r="AI109" s="7"/>
      <c r="AJ109" s="6">
        <f>ROUND((AF109-AH109),5)</f>
        <v>1889.75</v>
      </c>
      <c r="AK109" s="7"/>
      <c r="AL109" s="8">
        <f>ROUND(IF(AH109=0, IF(AF109=0, 0, 1), AF109/AH109),5)</f>
        <v>1</v>
      </c>
      <c r="AM109" s="7"/>
      <c r="AN109" s="6">
        <v>0</v>
      </c>
      <c r="AO109" s="7"/>
      <c r="AP109" s="6">
        <v>0</v>
      </c>
      <c r="AQ109" s="7"/>
      <c r="AR109" s="6">
        <f>ROUND((AN109-AP109),5)</f>
        <v>0</v>
      </c>
      <c r="AS109" s="7"/>
      <c r="AT109" s="8">
        <f>ROUND(IF(AP109=0, IF(AN109=0, 0, 1), AN109/AP109),5)</f>
        <v>0</v>
      </c>
      <c r="AU109" s="7"/>
      <c r="AV109" s="6">
        <f>ROUND(H109+P109+X109+AF109+AN109,5)</f>
        <v>11264.18</v>
      </c>
      <c r="AW109" s="7"/>
      <c r="AX109" s="6">
        <f>ROUND(J109+R109+Z109+AH109+AP109,5)</f>
        <v>0</v>
      </c>
      <c r="AY109" s="7"/>
      <c r="AZ109" s="6">
        <f>ROUND((AV109-AX109),5)</f>
        <v>11264.18</v>
      </c>
      <c r="BA109" s="7"/>
      <c r="BB109" s="8">
        <f>ROUND(IF(AX109=0, IF(AV109=0, 0, 1), AV109/AX109),5)</f>
        <v>1</v>
      </c>
    </row>
    <row r="110" spans="1:54" ht="15.75" outlineLevel="4" thickBot="1" x14ac:dyDescent="0.3">
      <c r="A110" s="2"/>
      <c r="B110" s="2"/>
      <c r="C110" s="2"/>
      <c r="D110" s="2"/>
      <c r="E110" s="2"/>
      <c r="F110" s="2" t="s">
        <v>117</v>
      </c>
      <c r="G110" s="2"/>
      <c r="H110" s="9">
        <v>0</v>
      </c>
      <c r="I110" s="7"/>
      <c r="J110" s="9">
        <v>1899.13</v>
      </c>
      <c r="K110" s="7"/>
      <c r="L110" s="9">
        <f>ROUND((H110-J110),5)</f>
        <v>-1899.13</v>
      </c>
      <c r="M110" s="7"/>
      <c r="N110" s="10">
        <f>ROUND(IF(J110=0, IF(H110=0, 0, 1), H110/J110),5)</f>
        <v>0</v>
      </c>
      <c r="O110" s="7"/>
      <c r="P110" s="9">
        <v>0</v>
      </c>
      <c r="Q110" s="7"/>
      <c r="R110" s="9">
        <v>1899.17</v>
      </c>
      <c r="S110" s="7"/>
      <c r="T110" s="9">
        <f>ROUND((P110-R110),5)</f>
        <v>-1899.17</v>
      </c>
      <c r="U110" s="7"/>
      <c r="V110" s="10">
        <f>ROUND(IF(R110=0, IF(P110=0, 0, 1), P110/R110),5)</f>
        <v>0</v>
      </c>
      <c r="W110" s="7"/>
      <c r="X110" s="9">
        <v>0</v>
      </c>
      <c r="Y110" s="7"/>
      <c r="Z110" s="9">
        <v>1899.17</v>
      </c>
      <c r="AA110" s="7"/>
      <c r="AB110" s="9">
        <f>ROUND((X110-Z110),5)</f>
        <v>-1899.17</v>
      </c>
      <c r="AC110" s="7"/>
      <c r="AD110" s="10">
        <f>ROUND(IF(Z110=0, IF(X110=0, 0, 1), X110/Z110),5)</f>
        <v>0</v>
      </c>
      <c r="AE110" s="7"/>
      <c r="AF110" s="9">
        <v>0</v>
      </c>
      <c r="AG110" s="7"/>
      <c r="AH110" s="9">
        <v>1899.17</v>
      </c>
      <c r="AI110" s="7"/>
      <c r="AJ110" s="9">
        <f>ROUND((AF110-AH110),5)</f>
        <v>-1899.17</v>
      </c>
      <c r="AK110" s="7"/>
      <c r="AL110" s="10">
        <f>ROUND(IF(AH110=0, IF(AF110=0, 0, 1), AF110/AH110),5)</f>
        <v>0</v>
      </c>
      <c r="AM110" s="7"/>
      <c r="AN110" s="9">
        <v>0</v>
      </c>
      <c r="AO110" s="7"/>
      <c r="AP110" s="9">
        <v>1899.17</v>
      </c>
      <c r="AQ110" s="7"/>
      <c r="AR110" s="9">
        <f>ROUND((AN110-AP110),5)</f>
        <v>-1899.17</v>
      </c>
      <c r="AS110" s="7"/>
      <c r="AT110" s="10">
        <f>ROUND(IF(AP110=0, IF(AN110=0, 0, 1), AN110/AP110),5)</f>
        <v>0</v>
      </c>
      <c r="AU110" s="7"/>
      <c r="AV110" s="9">
        <f>ROUND(H110+P110+X110+AF110+AN110,5)</f>
        <v>0</v>
      </c>
      <c r="AW110" s="7"/>
      <c r="AX110" s="9">
        <f>ROUND(J110+R110+Z110+AH110+AP110,5)</f>
        <v>9495.81</v>
      </c>
      <c r="AY110" s="7"/>
      <c r="AZ110" s="9">
        <f>ROUND((AV110-AX110),5)</f>
        <v>-9495.81</v>
      </c>
      <c r="BA110" s="7"/>
      <c r="BB110" s="10">
        <f>ROUND(IF(AX110=0, IF(AV110=0, 0, 1), AV110/AX110),5)</f>
        <v>0</v>
      </c>
    </row>
    <row r="111" spans="1:54" outlineLevel="3" x14ac:dyDescent="0.25">
      <c r="A111" s="2"/>
      <c r="B111" s="2"/>
      <c r="C111" s="2"/>
      <c r="D111" s="2"/>
      <c r="E111" s="2" t="s">
        <v>118</v>
      </c>
      <c r="F111" s="2"/>
      <c r="G111" s="2"/>
      <c r="H111" s="6">
        <f>ROUND(SUM(H108:H110),5)</f>
        <v>0</v>
      </c>
      <c r="I111" s="7"/>
      <c r="J111" s="6">
        <f>ROUND(SUM(J108:J110),5)</f>
        <v>1899.13</v>
      </c>
      <c r="K111" s="7"/>
      <c r="L111" s="6">
        <f>ROUND((H111-J111),5)</f>
        <v>-1899.13</v>
      </c>
      <c r="M111" s="7"/>
      <c r="N111" s="8">
        <f>ROUND(IF(J111=0, IF(H111=0, 0, 1), H111/J111),5)</f>
        <v>0</v>
      </c>
      <c r="O111" s="7"/>
      <c r="P111" s="6">
        <f>ROUND(SUM(P108:P110),5)</f>
        <v>5576.35</v>
      </c>
      <c r="Q111" s="7"/>
      <c r="R111" s="6">
        <f>ROUND(SUM(R108:R110),5)</f>
        <v>1899.17</v>
      </c>
      <c r="S111" s="7"/>
      <c r="T111" s="6">
        <f>ROUND((P111-R111),5)</f>
        <v>3677.18</v>
      </c>
      <c r="U111" s="7"/>
      <c r="V111" s="8">
        <f>ROUND(IF(R111=0, IF(P111=0, 0, 1), P111/R111),5)</f>
        <v>2.9361999999999999</v>
      </c>
      <c r="W111" s="7"/>
      <c r="X111" s="6">
        <f>ROUND(SUM(X108:X110),5)</f>
        <v>3798.08</v>
      </c>
      <c r="Y111" s="7"/>
      <c r="Z111" s="6">
        <f>ROUND(SUM(Z108:Z110),5)</f>
        <v>1899.17</v>
      </c>
      <c r="AA111" s="7"/>
      <c r="AB111" s="6">
        <f>ROUND((X111-Z111),5)</f>
        <v>1898.91</v>
      </c>
      <c r="AC111" s="7"/>
      <c r="AD111" s="8">
        <f>ROUND(IF(Z111=0, IF(X111=0, 0, 1), X111/Z111),5)</f>
        <v>1.99986</v>
      </c>
      <c r="AE111" s="7"/>
      <c r="AF111" s="6">
        <f>ROUND(SUM(AF108:AF110),5)</f>
        <v>1889.75</v>
      </c>
      <c r="AG111" s="7"/>
      <c r="AH111" s="6">
        <f>ROUND(SUM(AH108:AH110),5)</f>
        <v>1899.17</v>
      </c>
      <c r="AI111" s="7"/>
      <c r="AJ111" s="6">
        <f>ROUND((AF111-AH111),5)</f>
        <v>-9.42</v>
      </c>
      <c r="AK111" s="7"/>
      <c r="AL111" s="8">
        <f>ROUND(IF(AH111=0, IF(AF111=0, 0, 1), AF111/AH111),5)</f>
        <v>0.99504000000000004</v>
      </c>
      <c r="AM111" s="7"/>
      <c r="AN111" s="6">
        <f>ROUND(SUM(AN108:AN110),5)</f>
        <v>0</v>
      </c>
      <c r="AO111" s="7"/>
      <c r="AP111" s="6">
        <f>ROUND(SUM(AP108:AP110),5)</f>
        <v>1899.17</v>
      </c>
      <c r="AQ111" s="7"/>
      <c r="AR111" s="6">
        <f>ROUND((AN111-AP111),5)</f>
        <v>-1899.17</v>
      </c>
      <c r="AS111" s="7"/>
      <c r="AT111" s="8">
        <f>ROUND(IF(AP111=0, IF(AN111=0, 0, 1), AN111/AP111),5)</f>
        <v>0</v>
      </c>
      <c r="AU111" s="7"/>
      <c r="AV111" s="6">
        <f>ROUND(H111+P111+X111+AF111+AN111,5)</f>
        <v>11264.18</v>
      </c>
      <c r="AW111" s="7"/>
      <c r="AX111" s="6">
        <f>ROUND(J111+R111+Z111+AH111+AP111,5)</f>
        <v>9495.81</v>
      </c>
      <c r="AY111" s="7"/>
      <c r="AZ111" s="6">
        <f>ROUND((AV111-AX111),5)</f>
        <v>1768.37</v>
      </c>
      <c r="BA111" s="7"/>
      <c r="BB111" s="8">
        <f>ROUND(IF(AX111=0, IF(AV111=0, 0, 1), AV111/AX111),5)</f>
        <v>1.1862299999999999</v>
      </c>
    </row>
    <row r="112" spans="1:54" outlineLevel="4" x14ac:dyDescent="0.25">
      <c r="A112" s="2"/>
      <c r="B112" s="2"/>
      <c r="C112" s="2"/>
      <c r="D112" s="2"/>
      <c r="E112" s="2" t="s">
        <v>119</v>
      </c>
      <c r="F112" s="2"/>
      <c r="G112" s="2"/>
      <c r="H112" s="6"/>
      <c r="I112" s="7"/>
      <c r="J112" s="6"/>
      <c r="K112" s="7"/>
      <c r="L112" s="6"/>
      <c r="M112" s="7"/>
      <c r="N112" s="8"/>
      <c r="O112" s="7"/>
      <c r="P112" s="6"/>
      <c r="Q112" s="7"/>
      <c r="R112" s="6"/>
      <c r="S112" s="7"/>
      <c r="T112" s="6"/>
      <c r="U112" s="7"/>
      <c r="V112" s="8"/>
      <c r="W112" s="7"/>
      <c r="X112" s="6"/>
      <c r="Y112" s="7"/>
      <c r="Z112" s="6"/>
      <c r="AA112" s="7"/>
      <c r="AB112" s="6"/>
      <c r="AC112" s="7"/>
      <c r="AD112" s="8"/>
      <c r="AE112" s="7"/>
      <c r="AF112" s="6"/>
      <c r="AG112" s="7"/>
      <c r="AH112" s="6"/>
      <c r="AI112" s="7"/>
      <c r="AJ112" s="6"/>
      <c r="AK112" s="7"/>
      <c r="AL112" s="8"/>
      <c r="AM112" s="7"/>
      <c r="AN112" s="6"/>
      <c r="AO112" s="7"/>
      <c r="AP112" s="6"/>
      <c r="AQ112" s="7"/>
      <c r="AR112" s="6"/>
      <c r="AS112" s="7"/>
      <c r="AT112" s="8"/>
      <c r="AU112" s="7"/>
      <c r="AV112" s="6"/>
      <c r="AW112" s="7"/>
      <c r="AX112" s="6"/>
      <c r="AY112" s="7"/>
      <c r="AZ112" s="6"/>
      <c r="BA112" s="7"/>
      <c r="BB112" s="8"/>
    </row>
    <row r="113" spans="1:54" outlineLevel="4" x14ac:dyDescent="0.25">
      <c r="A113" s="2"/>
      <c r="B113" s="2"/>
      <c r="C113" s="2"/>
      <c r="D113" s="2"/>
      <c r="E113" s="2"/>
      <c r="F113" s="2" t="s">
        <v>120</v>
      </c>
      <c r="G113" s="2"/>
      <c r="H113" s="6">
        <v>883.96</v>
      </c>
      <c r="I113" s="7"/>
      <c r="J113" s="6">
        <v>0</v>
      </c>
      <c r="K113" s="7"/>
      <c r="L113" s="6">
        <f>ROUND((H113-J113),5)</f>
        <v>883.96</v>
      </c>
      <c r="M113" s="7"/>
      <c r="N113" s="8">
        <f>ROUND(IF(J113=0, IF(H113=0, 0, 1), H113/J113),5)</f>
        <v>1</v>
      </c>
      <c r="O113" s="7"/>
      <c r="P113" s="6">
        <v>305.25</v>
      </c>
      <c r="Q113" s="7"/>
      <c r="R113" s="6">
        <v>0</v>
      </c>
      <c r="S113" s="7"/>
      <c r="T113" s="6">
        <f>ROUND((P113-R113),5)</f>
        <v>305.25</v>
      </c>
      <c r="U113" s="7"/>
      <c r="V113" s="8">
        <f>ROUND(IF(R113=0, IF(P113=0, 0, 1), P113/R113),5)</f>
        <v>1</v>
      </c>
      <c r="W113" s="7"/>
      <c r="X113" s="6">
        <v>880</v>
      </c>
      <c r="Y113" s="7"/>
      <c r="Z113" s="6">
        <v>0</v>
      </c>
      <c r="AA113" s="7"/>
      <c r="AB113" s="6">
        <f>ROUND((X113-Z113),5)</f>
        <v>880</v>
      </c>
      <c r="AC113" s="7"/>
      <c r="AD113" s="8">
        <f>ROUND(IF(Z113=0, IF(X113=0, 0, 1), X113/Z113),5)</f>
        <v>1</v>
      </c>
      <c r="AE113" s="7"/>
      <c r="AF113" s="6">
        <v>0</v>
      </c>
      <c r="AG113" s="7"/>
      <c r="AH113" s="6">
        <v>0</v>
      </c>
      <c r="AI113" s="7"/>
      <c r="AJ113" s="6">
        <f>ROUND((AF113-AH113),5)</f>
        <v>0</v>
      </c>
      <c r="AK113" s="7"/>
      <c r="AL113" s="8">
        <f>ROUND(IF(AH113=0, IF(AF113=0, 0, 1), AF113/AH113),5)</f>
        <v>0</v>
      </c>
      <c r="AM113" s="7"/>
      <c r="AN113" s="6">
        <v>0</v>
      </c>
      <c r="AO113" s="7"/>
      <c r="AP113" s="6">
        <v>0</v>
      </c>
      <c r="AQ113" s="7"/>
      <c r="AR113" s="6">
        <f>ROUND((AN113-AP113),5)</f>
        <v>0</v>
      </c>
      <c r="AS113" s="7"/>
      <c r="AT113" s="8">
        <f>ROUND(IF(AP113=0, IF(AN113=0, 0, 1), AN113/AP113),5)</f>
        <v>0</v>
      </c>
      <c r="AU113" s="7"/>
      <c r="AV113" s="6">
        <f>ROUND(H113+P113+X113+AF113+AN113,5)</f>
        <v>2069.21</v>
      </c>
      <c r="AW113" s="7"/>
      <c r="AX113" s="6">
        <f>ROUND(J113+R113+Z113+AH113+AP113,5)</f>
        <v>0</v>
      </c>
      <c r="AY113" s="7"/>
      <c r="AZ113" s="6">
        <f>ROUND((AV113-AX113),5)</f>
        <v>2069.21</v>
      </c>
      <c r="BA113" s="7"/>
      <c r="BB113" s="8">
        <f>ROUND(IF(AX113=0, IF(AV113=0, 0, 1), AV113/AX113),5)</f>
        <v>1</v>
      </c>
    </row>
    <row r="114" spans="1:54" outlineLevel="4" x14ac:dyDescent="0.25">
      <c r="A114" s="2"/>
      <c r="B114" s="2"/>
      <c r="C114" s="2"/>
      <c r="D114" s="2"/>
      <c r="E114" s="2"/>
      <c r="F114" s="2" t="s">
        <v>121</v>
      </c>
      <c r="G114" s="2"/>
      <c r="H114" s="6">
        <v>67.62</v>
      </c>
      <c r="I114" s="7"/>
      <c r="J114" s="6">
        <v>0</v>
      </c>
      <c r="K114" s="7"/>
      <c r="L114" s="6">
        <f>ROUND((H114-J114),5)</f>
        <v>67.62</v>
      </c>
      <c r="M114" s="7"/>
      <c r="N114" s="8">
        <f>ROUND(IF(J114=0, IF(H114=0, 0, 1), H114/J114),5)</f>
        <v>1</v>
      </c>
      <c r="O114" s="7"/>
      <c r="P114" s="6">
        <v>23.36</v>
      </c>
      <c r="Q114" s="7"/>
      <c r="R114" s="6">
        <v>0</v>
      </c>
      <c r="S114" s="7"/>
      <c r="T114" s="6">
        <f>ROUND((P114-R114),5)</f>
        <v>23.36</v>
      </c>
      <c r="U114" s="7"/>
      <c r="V114" s="8">
        <f>ROUND(IF(R114=0, IF(P114=0, 0, 1), P114/R114),5)</f>
        <v>1</v>
      </c>
      <c r="W114" s="7"/>
      <c r="X114" s="6">
        <v>67.319999999999993</v>
      </c>
      <c r="Y114" s="7"/>
      <c r="Z114" s="6">
        <v>0</v>
      </c>
      <c r="AA114" s="7"/>
      <c r="AB114" s="6">
        <f>ROUND((X114-Z114),5)</f>
        <v>67.319999999999993</v>
      </c>
      <c r="AC114" s="7"/>
      <c r="AD114" s="8">
        <f>ROUND(IF(Z114=0, IF(X114=0, 0, 1), X114/Z114),5)</f>
        <v>1</v>
      </c>
      <c r="AE114" s="7"/>
      <c r="AF114" s="6">
        <v>0</v>
      </c>
      <c r="AG114" s="7"/>
      <c r="AH114" s="6">
        <v>0</v>
      </c>
      <c r="AI114" s="7"/>
      <c r="AJ114" s="6">
        <f>ROUND((AF114-AH114),5)</f>
        <v>0</v>
      </c>
      <c r="AK114" s="7"/>
      <c r="AL114" s="8">
        <f>ROUND(IF(AH114=0, IF(AF114=0, 0, 1), AF114/AH114),5)</f>
        <v>0</v>
      </c>
      <c r="AM114" s="7"/>
      <c r="AN114" s="6">
        <v>0</v>
      </c>
      <c r="AO114" s="7"/>
      <c r="AP114" s="6">
        <v>0</v>
      </c>
      <c r="AQ114" s="7"/>
      <c r="AR114" s="6">
        <f>ROUND((AN114-AP114),5)</f>
        <v>0</v>
      </c>
      <c r="AS114" s="7"/>
      <c r="AT114" s="8">
        <f>ROUND(IF(AP114=0, IF(AN114=0, 0, 1), AN114/AP114),5)</f>
        <v>0</v>
      </c>
      <c r="AU114" s="7"/>
      <c r="AV114" s="6">
        <f>ROUND(H114+P114+X114+AF114+AN114,5)</f>
        <v>158.30000000000001</v>
      </c>
      <c r="AW114" s="7"/>
      <c r="AX114" s="6">
        <f>ROUND(J114+R114+Z114+AH114+AP114,5)</f>
        <v>0</v>
      </c>
      <c r="AY114" s="7"/>
      <c r="AZ114" s="6">
        <f>ROUND((AV114-AX114),5)</f>
        <v>158.30000000000001</v>
      </c>
      <c r="BA114" s="7"/>
      <c r="BB114" s="8">
        <f>ROUND(IF(AX114=0, IF(AV114=0, 0, 1), AV114/AX114),5)</f>
        <v>1</v>
      </c>
    </row>
    <row r="115" spans="1:54" ht="15.75" outlineLevel="4" thickBot="1" x14ac:dyDescent="0.3">
      <c r="A115" s="2"/>
      <c r="B115" s="2"/>
      <c r="C115" s="2"/>
      <c r="D115" s="2"/>
      <c r="E115" s="2"/>
      <c r="F115" s="2" t="s">
        <v>122</v>
      </c>
      <c r="G115" s="2"/>
      <c r="H115" s="9">
        <v>0</v>
      </c>
      <c r="I115" s="7"/>
      <c r="J115" s="9">
        <v>1816.55</v>
      </c>
      <c r="K115" s="7"/>
      <c r="L115" s="9">
        <f>ROUND((H115-J115),5)</f>
        <v>-1816.55</v>
      </c>
      <c r="M115" s="7"/>
      <c r="N115" s="10">
        <f>ROUND(IF(J115=0, IF(H115=0, 0, 1), H115/J115),5)</f>
        <v>0</v>
      </c>
      <c r="O115" s="7"/>
      <c r="P115" s="9">
        <v>0</v>
      </c>
      <c r="Q115" s="7"/>
      <c r="R115" s="9">
        <v>1816.5</v>
      </c>
      <c r="S115" s="7"/>
      <c r="T115" s="9">
        <f>ROUND((P115-R115),5)</f>
        <v>-1816.5</v>
      </c>
      <c r="U115" s="7"/>
      <c r="V115" s="10">
        <f>ROUND(IF(R115=0, IF(P115=0, 0, 1), P115/R115),5)</f>
        <v>0</v>
      </c>
      <c r="W115" s="7"/>
      <c r="X115" s="9">
        <v>0</v>
      </c>
      <c r="Y115" s="7"/>
      <c r="Z115" s="9">
        <v>1816.5</v>
      </c>
      <c r="AA115" s="7"/>
      <c r="AB115" s="9">
        <f>ROUND((X115-Z115),5)</f>
        <v>-1816.5</v>
      </c>
      <c r="AC115" s="7"/>
      <c r="AD115" s="10">
        <f>ROUND(IF(Z115=0, IF(X115=0, 0, 1), X115/Z115),5)</f>
        <v>0</v>
      </c>
      <c r="AE115" s="7"/>
      <c r="AF115" s="9">
        <v>0</v>
      </c>
      <c r="AG115" s="7"/>
      <c r="AH115" s="9">
        <v>1816.5</v>
      </c>
      <c r="AI115" s="7"/>
      <c r="AJ115" s="9">
        <f>ROUND((AF115-AH115),5)</f>
        <v>-1816.5</v>
      </c>
      <c r="AK115" s="7"/>
      <c r="AL115" s="10">
        <f>ROUND(IF(AH115=0, IF(AF115=0, 0, 1), AF115/AH115),5)</f>
        <v>0</v>
      </c>
      <c r="AM115" s="7"/>
      <c r="AN115" s="9">
        <v>0</v>
      </c>
      <c r="AO115" s="7"/>
      <c r="AP115" s="9">
        <v>1816.5</v>
      </c>
      <c r="AQ115" s="7"/>
      <c r="AR115" s="9">
        <f>ROUND((AN115-AP115),5)</f>
        <v>-1816.5</v>
      </c>
      <c r="AS115" s="7"/>
      <c r="AT115" s="10">
        <f>ROUND(IF(AP115=0, IF(AN115=0, 0, 1), AN115/AP115),5)</f>
        <v>0</v>
      </c>
      <c r="AU115" s="7"/>
      <c r="AV115" s="9">
        <f>ROUND(H115+P115+X115+AF115+AN115,5)</f>
        <v>0</v>
      </c>
      <c r="AW115" s="7"/>
      <c r="AX115" s="9">
        <f>ROUND(J115+R115+Z115+AH115+AP115,5)</f>
        <v>9082.5499999999993</v>
      </c>
      <c r="AY115" s="7"/>
      <c r="AZ115" s="9">
        <f>ROUND((AV115-AX115),5)</f>
        <v>-9082.5499999999993</v>
      </c>
      <c r="BA115" s="7"/>
      <c r="BB115" s="10">
        <f>ROUND(IF(AX115=0, IF(AV115=0, 0, 1), AV115/AX115),5)</f>
        <v>0</v>
      </c>
    </row>
    <row r="116" spans="1:54" outlineLevel="3" x14ac:dyDescent="0.25">
      <c r="A116" s="2"/>
      <c r="B116" s="2"/>
      <c r="C116" s="2"/>
      <c r="D116" s="2"/>
      <c r="E116" s="2" t="s">
        <v>123</v>
      </c>
      <c r="F116" s="2"/>
      <c r="G116" s="2"/>
      <c r="H116" s="6">
        <f>ROUND(SUM(H112:H115),5)</f>
        <v>951.58</v>
      </c>
      <c r="I116" s="7"/>
      <c r="J116" s="6">
        <f>ROUND(SUM(J112:J115),5)</f>
        <v>1816.55</v>
      </c>
      <c r="K116" s="7"/>
      <c r="L116" s="6">
        <f>ROUND((H116-J116),5)</f>
        <v>-864.97</v>
      </c>
      <c r="M116" s="7"/>
      <c r="N116" s="8">
        <f>ROUND(IF(J116=0, IF(H116=0, 0, 1), H116/J116),5)</f>
        <v>0.52383999999999997</v>
      </c>
      <c r="O116" s="7"/>
      <c r="P116" s="6">
        <f>ROUND(SUM(P112:P115),5)</f>
        <v>328.61</v>
      </c>
      <c r="Q116" s="7"/>
      <c r="R116" s="6">
        <f>ROUND(SUM(R112:R115),5)</f>
        <v>1816.5</v>
      </c>
      <c r="S116" s="7"/>
      <c r="T116" s="6">
        <f>ROUND((P116-R116),5)</f>
        <v>-1487.89</v>
      </c>
      <c r="U116" s="7"/>
      <c r="V116" s="8">
        <f>ROUND(IF(R116=0, IF(P116=0, 0, 1), P116/R116),5)</f>
        <v>0.18090000000000001</v>
      </c>
      <c r="W116" s="7"/>
      <c r="X116" s="6">
        <f>ROUND(SUM(X112:X115),5)</f>
        <v>947.32</v>
      </c>
      <c r="Y116" s="7"/>
      <c r="Z116" s="6">
        <f>ROUND(SUM(Z112:Z115),5)</f>
        <v>1816.5</v>
      </c>
      <c r="AA116" s="7"/>
      <c r="AB116" s="6">
        <f>ROUND((X116-Z116),5)</f>
        <v>-869.18</v>
      </c>
      <c r="AC116" s="7"/>
      <c r="AD116" s="8">
        <f>ROUND(IF(Z116=0, IF(X116=0, 0, 1), X116/Z116),5)</f>
        <v>0.52151000000000003</v>
      </c>
      <c r="AE116" s="7"/>
      <c r="AF116" s="6">
        <f>ROUND(SUM(AF112:AF115),5)</f>
        <v>0</v>
      </c>
      <c r="AG116" s="7"/>
      <c r="AH116" s="6">
        <f>ROUND(SUM(AH112:AH115),5)</f>
        <v>1816.5</v>
      </c>
      <c r="AI116" s="7"/>
      <c r="AJ116" s="6">
        <f>ROUND((AF116-AH116),5)</f>
        <v>-1816.5</v>
      </c>
      <c r="AK116" s="7"/>
      <c r="AL116" s="8">
        <f>ROUND(IF(AH116=0, IF(AF116=0, 0, 1), AF116/AH116),5)</f>
        <v>0</v>
      </c>
      <c r="AM116" s="7"/>
      <c r="AN116" s="6">
        <f>ROUND(SUM(AN112:AN115),5)</f>
        <v>0</v>
      </c>
      <c r="AO116" s="7"/>
      <c r="AP116" s="6">
        <f>ROUND(SUM(AP112:AP115),5)</f>
        <v>1816.5</v>
      </c>
      <c r="AQ116" s="7"/>
      <c r="AR116" s="6">
        <f>ROUND((AN116-AP116),5)</f>
        <v>-1816.5</v>
      </c>
      <c r="AS116" s="7"/>
      <c r="AT116" s="8">
        <f>ROUND(IF(AP116=0, IF(AN116=0, 0, 1), AN116/AP116),5)</f>
        <v>0</v>
      </c>
      <c r="AU116" s="7"/>
      <c r="AV116" s="6">
        <f>ROUND(H116+P116+X116+AF116+AN116,5)</f>
        <v>2227.5100000000002</v>
      </c>
      <c r="AW116" s="7"/>
      <c r="AX116" s="6">
        <f>ROUND(J116+R116+Z116+AH116+AP116,5)</f>
        <v>9082.5499999999993</v>
      </c>
      <c r="AY116" s="7"/>
      <c r="AZ116" s="6">
        <f>ROUND((AV116-AX116),5)</f>
        <v>-6855.04</v>
      </c>
      <c r="BA116" s="7"/>
      <c r="BB116" s="8">
        <f>ROUND(IF(AX116=0, IF(AV116=0, 0, 1), AV116/AX116),5)</f>
        <v>0.24525</v>
      </c>
    </row>
    <row r="117" spans="1:54" outlineLevel="4" x14ac:dyDescent="0.25">
      <c r="A117" s="2"/>
      <c r="B117" s="2"/>
      <c r="C117" s="2"/>
      <c r="D117" s="2"/>
      <c r="E117" s="2" t="s">
        <v>124</v>
      </c>
      <c r="F117" s="2"/>
      <c r="G117" s="2"/>
      <c r="H117" s="6"/>
      <c r="I117" s="7"/>
      <c r="J117" s="6"/>
      <c r="K117" s="7"/>
      <c r="L117" s="6"/>
      <c r="M117" s="7"/>
      <c r="N117" s="8"/>
      <c r="O117" s="7"/>
      <c r="P117" s="6"/>
      <c r="Q117" s="7"/>
      <c r="R117" s="6"/>
      <c r="S117" s="7"/>
      <c r="T117" s="6"/>
      <c r="U117" s="7"/>
      <c r="V117" s="8"/>
      <c r="W117" s="7"/>
      <c r="X117" s="6"/>
      <c r="Y117" s="7"/>
      <c r="Z117" s="6"/>
      <c r="AA117" s="7"/>
      <c r="AB117" s="6"/>
      <c r="AC117" s="7"/>
      <c r="AD117" s="8"/>
      <c r="AE117" s="7"/>
      <c r="AF117" s="6"/>
      <c r="AG117" s="7"/>
      <c r="AH117" s="6"/>
      <c r="AI117" s="7"/>
      <c r="AJ117" s="6"/>
      <c r="AK117" s="7"/>
      <c r="AL117" s="8"/>
      <c r="AM117" s="7"/>
      <c r="AN117" s="6"/>
      <c r="AO117" s="7"/>
      <c r="AP117" s="6"/>
      <c r="AQ117" s="7"/>
      <c r="AR117" s="6"/>
      <c r="AS117" s="7"/>
      <c r="AT117" s="8"/>
      <c r="AU117" s="7"/>
      <c r="AV117" s="6"/>
      <c r="AW117" s="7"/>
      <c r="AX117" s="6"/>
      <c r="AY117" s="7"/>
      <c r="AZ117" s="6"/>
      <c r="BA117" s="7"/>
      <c r="BB117" s="8"/>
    </row>
    <row r="118" spans="1:54" outlineLevel="4" x14ac:dyDescent="0.25">
      <c r="A118" s="2"/>
      <c r="B118" s="2"/>
      <c r="C118" s="2"/>
      <c r="D118" s="2"/>
      <c r="E118" s="2"/>
      <c r="F118" s="2" t="s">
        <v>125</v>
      </c>
      <c r="G118" s="2"/>
      <c r="H118" s="6">
        <v>0</v>
      </c>
      <c r="I118" s="7"/>
      <c r="J118" s="6">
        <v>0</v>
      </c>
      <c r="K118" s="7"/>
      <c r="L118" s="6">
        <f>ROUND((H118-J118),5)</f>
        <v>0</v>
      </c>
      <c r="M118" s="7"/>
      <c r="N118" s="8">
        <f>ROUND(IF(J118=0, IF(H118=0, 0, 1), H118/J118),5)</f>
        <v>0</v>
      </c>
      <c r="O118" s="7"/>
      <c r="P118" s="6">
        <v>617</v>
      </c>
      <c r="Q118" s="7"/>
      <c r="R118" s="6">
        <v>0</v>
      </c>
      <c r="S118" s="7"/>
      <c r="T118" s="6">
        <f>ROUND((P118-R118),5)</f>
        <v>617</v>
      </c>
      <c r="U118" s="7"/>
      <c r="V118" s="8">
        <f>ROUND(IF(R118=0, IF(P118=0, 0, 1), P118/R118),5)</f>
        <v>1</v>
      </c>
      <c r="W118" s="7"/>
      <c r="X118" s="6">
        <v>185.68</v>
      </c>
      <c r="Y118" s="7"/>
      <c r="Z118" s="6">
        <v>0</v>
      </c>
      <c r="AA118" s="7"/>
      <c r="AB118" s="6">
        <f>ROUND((X118-Z118),5)</f>
        <v>185.68</v>
      </c>
      <c r="AC118" s="7"/>
      <c r="AD118" s="8">
        <f>ROUND(IF(Z118=0, IF(X118=0, 0, 1), X118/Z118),5)</f>
        <v>1</v>
      </c>
      <c r="AE118" s="7"/>
      <c r="AF118" s="6">
        <v>212.47</v>
      </c>
      <c r="AG118" s="7"/>
      <c r="AH118" s="6">
        <v>0</v>
      </c>
      <c r="AI118" s="7"/>
      <c r="AJ118" s="6">
        <f>ROUND((AF118-AH118),5)</f>
        <v>212.47</v>
      </c>
      <c r="AK118" s="7"/>
      <c r="AL118" s="8">
        <f>ROUND(IF(AH118=0, IF(AF118=0, 0, 1), AF118/AH118),5)</f>
        <v>1</v>
      </c>
      <c r="AM118" s="7"/>
      <c r="AN118" s="6">
        <v>170.23</v>
      </c>
      <c r="AO118" s="7"/>
      <c r="AP118" s="6">
        <v>0</v>
      </c>
      <c r="AQ118" s="7"/>
      <c r="AR118" s="6">
        <f>ROUND((AN118-AP118),5)</f>
        <v>170.23</v>
      </c>
      <c r="AS118" s="7"/>
      <c r="AT118" s="8">
        <f>ROUND(IF(AP118=0, IF(AN118=0, 0, 1), AN118/AP118),5)</f>
        <v>1</v>
      </c>
      <c r="AU118" s="7"/>
      <c r="AV118" s="6">
        <f>ROUND(H118+P118+X118+AF118+AN118,5)</f>
        <v>1185.3800000000001</v>
      </c>
      <c r="AW118" s="7"/>
      <c r="AX118" s="6">
        <f>ROUND(J118+R118+Z118+AH118+AP118,5)</f>
        <v>0</v>
      </c>
      <c r="AY118" s="7"/>
      <c r="AZ118" s="6">
        <f>ROUND((AV118-AX118),5)</f>
        <v>1185.3800000000001</v>
      </c>
      <c r="BA118" s="7"/>
      <c r="BB118" s="8">
        <f>ROUND(IF(AX118=0, IF(AV118=0, 0, 1), AV118/AX118),5)</f>
        <v>1</v>
      </c>
    </row>
    <row r="119" spans="1:54" outlineLevel="4" x14ac:dyDescent="0.25">
      <c r="A119" s="2"/>
      <c r="B119" s="2"/>
      <c r="C119" s="2"/>
      <c r="D119" s="2"/>
      <c r="E119" s="2"/>
      <c r="F119" s="2" t="s">
        <v>126</v>
      </c>
      <c r="G119" s="2"/>
      <c r="H119" s="6">
        <v>0</v>
      </c>
      <c r="I119" s="7"/>
      <c r="J119" s="6"/>
      <c r="K119" s="7"/>
      <c r="L119" s="6"/>
      <c r="M119" s="7"/>
      <c r="N119" s="8"/>
      <c r="O119" s="7"/>
      <c r="P119" s="6">
        <v>258.2</v>
      </c>
      <c r="Q119" s="7"/>
      <c r="R119" s="6"/>
      <c r="S119" s="7"/>
      <c r="T119" s="6"/>
      <c r="U119" s="7"/>
      <c r="V119" s="8"/>
      <c r="W119" s="7"/>
      <c r="X119" s="6">
        <v>0</v>
      </c>
      <c r="Y119" s="7"/>
      <c r="Z119" s="6"/>
      <c r="AA119" s="7"/>
      <c r="AB119" s="6"/>
      <c r="AC119" s="7"/>
      <c r="AD119" s="8"/>
      <c r="AE119" s="7"/>
      <c r="AF119" s="6">
        <v>0</v>
      </c>
      <c r="AG119" s="7"/>
      <c r="AH119" s="6"/>
      <c r="AI119" s="7"/>
      <c r="AJ119" s="6"/>
      <c r="AK119" s="7"/>
      <c r="AL119" s="8"/>
      <c r="AM119" s="7"/>
      <c r="AN119" s="6">
        <v>0</v>
      </c>
      <c r="AO119" s="7"/>
      <c r="AP119" s="6"/>
      <c r="AQ119" s="7"/>
      <c r="AR119" s="6"/>
      <c r="AS119" s="7"/>
      <c r="AT119" s="8"/>
      <c r="AU119" s="7"/>
      <c r="AV119" s="6">
        <f>ROUND(H119+P119+X119+AF119+AN119,5)</f>
        <v>258.2</v>
      </c>
      <c r="AW119" s="7"/>
      <c r="AX119" s="6"/>
      <c r="AY119" s="7"/>
      <c r="AZ119" s="6"/>
      <c r="BA119" s="7"/>
      <c r="BB119" s="8"/>
    </row>
    <row r="120" spans="1:54" ht="15.75" outlineLevel="4" thickBot="1" x14ac:dyDescent="0.3">
      <c r="A120" s="2"/>
      <c r="B120" s="2"/>
      <c r="C120" s="2"/>
      <c r="D120" s="2"/>
      <c r="E120" s="2"/>
      <c r="F120" s="2" t="s">
        <v>127</v>
      </c>
      <c r="G120" s="2"/>
      <c r="H120" s="9">
        <v>0</v>
      </c>
      <c r="I120" s="7"/>
      <c r="J120" s="9">
        <v>66.63</v>
      </c>
      <c r="K120" s="7"/>
      <c r="L120" s="9">
        <f>ROUND((H120-J120),5)</f>
        <v>-66.63</v>
      </c>
      <c r="M120" s="7"/>
      <c r="N120" s="10">
        <f>ROUND(IF(J120=0, IF(H120=0, 0, 1), H120/J120),5)</f>
        <v>0</v>
      </c>
      <c r="O120" s="7"/>
      <c r="P120" s="9">
        <v>0</v>
      </c>
      <c r="Q120" s="7"/>
      <c r="R120" s="9">
        <v>66.67</v>
      </c>
      <c r="S120" s="7"/>
      <c r="T120" s="9">
        <f>ROUND((P120-R120),5)</f>
        <v>-66.67</v>
      </c>
      <c r="U120" s="7"/>
      <c r="V120" s="10">
        <f>ROUND(IF(R120=0, IF(P120=0, 0, 1), P120/R120),5)</f>
        <v>0</v>
      </c>
      <c r="W120" s="7"/>
      <c r="X120" s="9">
        <v>0</v>
      </c>
      <c r="Y120" s="7"/>
      <c r="Z120" s="9">
        <v>66.67</v>
      </c>
      <c r="AA120" s="7"/>
      <c r="AB120" s="9">
        <f>ROUND((X120-Z120),5)</f>
        <v>-66.67</v>
      </c>
      <c r="AC120" s="7"/>
      <c r="AD120" s="10">
        <f>ROUND(IF(Z120=0, IF(X120=0, 0, 1), X120/Z120),5)</f>
        <v>0</v>
      </c>
      <c r="AE120" s="7"/>
      <c r="AF120" s="9">
        <v>0</v>
      </c>
      <c r="AG120" s="7"/>
      <c r="AH120" s="9">
        <v>66.67</v>
      </c>
      <c r="AI120" s="7"/>
      <c r="AJ120" s="9">
        <f>ROUND((AF120-AH120),5)</f>
        <v>-66.67</v>
      </c>
      <c r="AK120" s="7"/>
      <c r="AL120" s="10">
        <f>ROUND(IF(AH120=0, IF(AF120=0, 0, 1), AF120/AH120),5)</f>
        <v>0</v>
      </c>
      <c r="AM120" s="7"/>
      <c r="AN120" s="9">
        <v>0</v>
      </c>
      <c r="AO120" s="7"/>
      <c r="AP120" s="9">
        <v>66.67</v>
      </c>
      <c r="AQ120" s="7"/>
      <c r="AR120" s="9">
        <f>ROUND((AN120-AP120),5)</f>
        <v>-66.67</v>
      </c>
      <c r="AS120" s="7"/>
      <c r="AT120" s="10">
        <f>ROUND(IF(AP120=0, IF(AN120=0, 0, 1), AN120/AP120),5)</f>
        <v>0</v>
      </c>
      <c r="AU120" s="7"/>
      <c r="AV120" s="9">
        <f>ROUND(H120+P120+X120+AF120+AN120,5)</f>
        <v>0</v>
      </c>
      <c r="AW120" s="7"/>
      <c r="AX120" s="9">
        <f>ROUND(J120+R120+Z120+AH120+AP120,5)</f>
        <v>333.31</v>
      </c>
      <c r="AY120" s="7"/>
      <c r="AZ120" s="9">
        <f>ROUND((AV120-AX120),5)</f>
        <v>-333.31</v>
      </c>
      <c r="BA120" s="7"/>
      <c r="BB120" s="10">
        <f>ROUND(IF(AX120=0, IF(AV120=0, 0, 1), AV120/AX120),5)</f>
        <v>0</v>
      </c>
    </row>
    <row r="121" spans="1:54" outlineLevel="3" x14ac:dyDescent="0.25">
      <c r="A121" s="2"/>
      <c r="B121" s="2"/>
      <c r="C121" s="2"/>
      <c r="D121" s="2"/>
      <c r="E121" s="2" t="s">
        <v>128</v>
      </c>
      <c r="F121" s="2"/>
      <c r="G121" s="2"/>
      <c r="H121" s="6">
        <f>ROUND(SUM(H117:H120),5)</f>
        <v>0</v>
      </c>
      <c r="I121" s="7"/>
      <c r="J121" s="6">
        <f>ROUND(SUM(J117:J120),5)</f>
        <v>66.63</v>
      </c>
      <c r="K121" s="7"/>
      <c r="L121" s="6">
        <f>ROUND((H121-J121),5)</f>
        <v>-66.63</v>
      </c>
      <c r="M121" s="7"/>
      <c r="N121" s="8">
        <f>ROUND(IF(J121=0, IF(H121=0, 0, 1), H121/J121),5)</f>
        <v>0</v>
      </c>
      <c r="O121" s="7"/>
      <c r="P121" s="6">
        <f>ROUND(SUM(P117:P120),5)</f>
        <v>875.2</v>
      </c>
      <c r="Q121" s="7"/>
      <c r="R121" s="6">
        <f>ROUND(SUM(R117:R120),5)</f>
        <v>66.67</v>
      </c>
      <c r="S121" s="7"/>
      <c r="T121" s="6">
        <f>ROUND((P121-R121),5)</f>
        <v>808.53</v>
      </c>
      <c r="U121" s="7"/>
      <c r="V121" s="8">
        <f>ROUND(IF(R121=0, IF(P121=0, 0, 1), P121/R121),5)</f>
        <v>13.12734</v>
      </c>
      <c r="W121" s="7"/>
      <c r="X121" s="6">
        <f>ROUND(SUM(X117:X120),5)</f>
        <v>185.68</v>
      </c>
      <c r="Y121" s="7"/>
      <c r="Z121" s="6">
        <f>ROUND(SUM(Z117:Z120),5)</f>
        <v>66.67</v>
      </c>
      <c r="AA121" s="7"/>
      <c r="AB121" s="6">
        <f>ROUND((X121-Z121),5)</f>
        <v>119.01</v>
      </c>
      <c r="AC121" s="7"/>
      <c r="AD121" s="8">
        <f>ROUND(IF(Z121=0, IF(X121=0, 0, 1), X121/Z121),5)</f>
        <v>2.7850600000000001</v>
      </c>
      <c r="AE121" s="7"/>
      <c r="AF121" s="6">
        <f>ROUND(SUM(AF117:AF120),5)</f>
        <v>212.47</v>
      </c>
      <c r="AG121" s="7"/>
      <c r="AH121" s="6">
        <f>ROUND(SUM(AH117:AH120),5)</f>
        <v>66.67</v>
      </c>
      <c r="AI121" s="7"/>
      <c r="AJ121" s="6">
        <f>ROUND((AF121-AH121),5)</f>
        <v>145.80000000000001</v>
      </c>
      <c r="AK121" s="7"/>
      <c r="AL121" s="8">
        <f>ROUND(IF(AH121=0, IF(AF121=0, 0, 1), AF121/AH121),5)</f>
        <v>3.18689</v>
      </c>
      <c r="AM121" s="7"/>
      <c r="AN121" s="6">
        <f>ROUND(SUM(AN117:AN120),5)</f>
        <v>170.23</v>
      </c>
      <c r="AO121" s="7"/>
      <c r="AP121" s="6">
        <f>ROUND(SUM(AP117:AP120),5)</f>
        <v>66.67</v>
      </c>
      <c r="AQ121" s="7"/>
      <c r="AR121" s="6">
        <f>ROUND((AN121-AP121),5)</f>
        <v>103.56</v>
      </c>
      <c r="AS121" s="7"/>
      <c r="AT121" s="8">
        <f>ROUND(IF(AP121=0, IF(AN121=0, 0, 1), AN121/AP121),5)</f>
        <v>2.5533199999999998</v>
      </c>
      <c r="AU121" s="7"/>
      <c r="AV121" s="6">
        <f>ROUND(H121+P121+X121+AF121+AN121,5)</f>
        <v>1443.58</v>
      </c>
      <c r="AW121" s="7"/>
      <c r="AX121" s="6">
        <f>ROUND(J121+R121+Z121+AH121+AP121,5)</f>
        <v>333.31</v>
      </c>
      <c r="AY121" s="7"/>
      <c r="AZ121" s="6">
        <f>ROUND((AV121-AX121),5)</f>
        <v>1110.27</v>
      </c>
      <c r="BA121" s="7"/>
      <c r="BB121" s="8">
        <f>ROUND(IF(AX121=0, IF(AV121=0, 0, 1), AV121/AX121),5)</f>
        <v>4.3310399999999998</v>
      </c>
    </row>
    <row r="122" spans="1:54" outlineLevel="4" x14ac:dyDescent="0.25">
      <c r="A122" s="2"/>
      <c r="B122" s="2"/>
      <c r="C122" s="2"/>
      <c r="D122" s="2"/>
      <c r="E122" s="2" t="s">
        <v>129</v>
      </c>
      <c r="F122" s="2"/>
      <c r="G122" s="2"/>
      <c r="H122" s="6"/>
      <c r="I122" s="7"/>
      <c r="J122" s="6"/>
      <c r="K122" s="7"/>
      <c r="L122" s="6"/>
      <c r="M122" s="7"/>
      <c r="N122" s="8"/>
      <c r="O122" s="7"/>
      <c r="P122" s="6"/>
      <c r="Q122" s="7"/>
      <c r="R122" s="6"/>
      <c r="S122" s="7"/>
      <c r="T122" s="6"/>
      <c r="U122" s="7"/>
      <c r="V122" s="8"/>
      <c r="W122" s="7"/>
      <c r="X122" s="6"/>
      <c r="Y122" s="7"/>
      <c r="Z122" s="6"/>
      <c r="AA122" s="7"/>
      <c r="AB122" s="6"/>
      <c r="AC122" s="7"/>
      <c r="AD122" s="8"/>
      <c r="AE122" s="7"/>
      <c r="AF122" s="6"/>
      <c r="AG122" s="7"/>
      <c r="AH122" s="6"/>
      <c r="AI122" s="7"/>
      <c r="AJ122" s="6"/>
      <c r="AK122" s="7"/>
      <c r="AL122" s="8"/>
      <c r="AM122" s="7"/>
      <c r="AN122" s="6"/>
      <c r="AO122" s="7"/>
      <c r="AP122" s="6"/>
      <c r="AQ122" s="7"/>
      <c r="AR122" s="6"/>
      <c r="AS122" s="7"/>
      <c r="AT122" s="8"/>
      <c r="AU122" s="7"/>
      <c r="AV122" s="6"/>
      <c r="AW122" s="7"/>
      <c r="AX122" s="6"/>
      <c r="AY122" s="7"/>
      <c r="AZ122" s="6"/>
      <c r="BA122" s="7"/>
      <c r="BB122" s="8"/>
    </row>
    <row r="123" spans="1:54" outlineLevel="4" x14ac:dyDescent="0.25">
      <c r="A123" s="2"/>
      <c r="B123" s="2"/>
      <c r="C123" s="2"/>
      <c r="D123" s="2"/>
      <c r="E123" s="2"/>
      <c r="F123" s="2" t="s">
        <v>130</v>
      </c>
      <c r="G123" s="2"/>
      <c r="H123" s="6">
        <v>3493.92</v>
      </c>
      <c r="I123" s="7"/>
      <c r="J123" s="6">
        <v>0</v>
      </c>
      <c r="K123" s="7"/>
      <c r="L123" s="6">
        <f>ROUND((H123-J123),5)</f>
        <v>3493.92</v>
      </c>
      <c r="M123" s="7"/>
      <c r="N123" s="8">
        <f>ROUND(IF(J123=0, IF(H123=0, 0, 1), H123/J123),5)</f>
        <v>1</v>
      </c>
      <c r="O123" s="7"/>
      <c r="P123" s="6">
        <v>3493.92</v>
      </c>
      <c r="Q123" s="7"/>
      <c r="R123" s="6">
        <v>0</v>
      </c>
      <c r="S123" s="7"/>
      <c r="T123" s="6">
        <f>ROUND((P123-R123),5)</f>
        <v>3493.92</v>
      </c>
      <c r="U123" s="7"/>
      <c r="V123" s="8">
        <f>ROUND(IF(R123=0, IF(P123=0, 0, 1), P123/R123),5)</f>
        <v>1</v>
      </c>
      <c r="W123" s="7"/>
      <c r="X123" s="6">
        <v>3494</v>
      </c>
      <c r="Y123" s="7"/>
      <c r="Z123" s="6">
        <v>0</v>
      </c>
      <c r="AA123" s="7"/>
      <c r="AB123" s="6">
        <f>ROUND((X123-Z123),5)</f>
        <v>3494</v>
      </c>
      <c r="AC123" s="7"/>
      <c r="AD123" s="8">
        <f>ROUND(IF(Z123=0, IF(X123=0, 0, 1), X123/Z123),5)</f>
        <v>1</v>
      </c>
      <c r="AE123" s="7"/>
      <c r="AF123" s="6">
        <v>3494</v>
      </c>
      <c r="AG123" s="7"/>
      <c r="AH123" s="6">
        <v>0</v>
      </c>
      <c r="AI123" s="7"/>
      <c r="AJ123" s="6">
        <f>ROUND((AF123-AH123),5)</f>
        <v>3494</v>
      </c>
      <c r="AK123" s="7"/>
      <c r="AL123" s="8">
        <f>ROUND(IF(AH123=0, IF(AF123=0, 0, 1), AF123/AH123),5)</f>
        <v>1</v>
      </c>
      <c r="AM123" s="7"/>
      <c r="AN123" s="6">
        <v>3494</v>
      </c>
      <c r="AO123" s="7"/>
      <c r="AP123" s="6">
        <v>0</v>
      </c>
      <c r="AQ123" s="7"/>
      <c r="AR123" s="6">
        <f>ROUND((AN123-AP123),5)</f>
        <v>3494</v>
      </c>
      <c r="AS123" s="7"/>
      <c r="AT123" s="8">
        <f>ROUND(IF(AP123=0, IF(AN123=0, 0, 1), AN123/AP123),5)</f>
        <v>1</v>
      </c>
      <c r="AU123" s="7"/>
      <c r="AV123" s="6">
        <f>ROUND(H123+P123+X123+AF123+AN123,5)</f>
        <v>17469.84</v>
      </c>
      <c r="AW123" s="7"/>
      <c r="AX123" s="6">
        <f>ROUND(J123+R123+Z123+AH123+AP123,5)</f>
        <v>0</v>
      </c>
      <c r="AY123" s="7"/>
      <c r="AZ123" s="6">
        <f>ROUND((AV123-AX123),5)</f>
        <v>17469.84</v>
      </c>
      <c r="BA123" s="7"/>
      <c r="BB123" s="8">
        <f>ROUND(IF(AX123=0, IF(AV123=0, 0, 1), AV123/AX123),5)</f>
        <v>1</v>
      </c>
    </row>
    <row r="124" spans="1:54" outlineLevel="4" x14ac:dyDescent="0.25">
      <c r="A124" s="2"/>
      <c r="B124" s="2"/>
      <c r="C124" s="2"/>
      <c r="D124" s="2"/>
      <c r="E124" s="2"/>
      <c r="F124" s="2" t="s">
        <v>131</v>
      </c>
      <c r="G124" s="2"/>
      <c r="H124" s="6">
        <v>0</v>
      </c>
      <c r="I124" s="7"/>
      <c r="J124" s="6"/>
      <c r="K124" s="7"/>
      <c r="L124" s="6"/>
      <c r="M124" s="7"/>
      <c r="N124" s="8"/>
      <c r="O124" s="7"/>
      <c r="P124" s="6">
        <v>0</v>
      </c>
      <c r="Q124" s="7"/>
      <c r="R124" s="6"/>
      <c r="S124" s="7"/>
      <c r="T124" s="6"/>
      <c r="U124" s="7"/>
      <c r="V124" s="8"/>
      <c r="W124" s="7"/>
      <c r="X124" s="6">
        <v>0</v>
      </c>
      <c r="Y124" s="7"/>
      <c r="Z124" s="6"/>
      <c r="AA124" s="7"/>
      <c r="AB124" s="6"/>
      <c r="AC124" s="7"/>
      <c r="AD124" s="8"/>
      <c r="AE124" s="7"/>
      <c r="AF124" s="6">
        <v>32</v>
      </c>
      <c r="AG124" s="7"/>
      <c r="AH124" s="6"/>
      <c r="AI124" s="7"/>
      <c r="AJ124" s="6"/>
      <c r="AK124" s="7"/>
      <c r="AL124" s="8"/>
      <c r="AM124" s="7"/>
      <c r="AN124" s="6">
        <v>0</v>
      </c>
      <c r="AO124" s="7"/>
      <c r="AP124" s="6"/>
      <c r="AQ124" s="7"/>
      <c r="AR124" s="6"/>
      <c r="AS124" s="7"/>
      <c r="AT124" s="8"/>
      <c r="AU124" s="7"/>
      <c r="AV124" s="6">
        <f>ROUND(H124+P124+X124+AF124+AN124,5)</f>
        <v>32</v>
      </c>
      <c r="AW124" s="7"/>
      <c r="AX124" s="6"/>
      <c r="AY124" s="7"/>
      <c r="AZ124" s="6"/>
      <c r="BA124" s="7"/>
      <c r="BB124" s="8"/>
    </row>
    <row r="125" spans="1:54" ht="15.75" outlineLevel="4" thickBot="1" x14ac:dyDescent="0.3">
      <c r="A125" s="2"/>
      <c r="B125" s="2"/>
      <c r="C125" s="2"/>
      <c r="D125" s="2"/>
      <c r="E125" s="2"/>
      <c r="F125" s="2" t="s">
        <v>132</v>
      </c>
      <c r="G125" s="2"/>
      <c r="H125" s="9">
        <v>0</v>
      </c>
      <c r="I125" s="7"/>
      <c r="J125" s="9">
        <v>3096.32</v>
      </c>
      <c r="K125" s="7"/>
      <c r="L125" s="9">
        <f>ROUND((H125-J125),5)</f>
        <v>-3096.32</v>
      </c>
      <c r="M125" s="7"/>
      <c r="N125" s="10">
        <f>ROUND(IF(J125=0, IF(H125=0, 0, 1), H125/J125),5)</f>
        <v>0</v>
      </c>
      <c r="O125" s="7"/>
      <c r="P125" s="9">
        <v>0</v>
      </c>
      <c r="Q125" s="7"/>
      <c r="R125" s="9">
        <v>3096.32</v>
      </c>
      <c r="S125" s="7"/>
      <c r="T125" s="9">
        <f>ROUND((P125-R125),5)</f>
        <v>-3096.32</v>
      </c>
      <c r="U125" s="7"/>
      <c r="V125" s="10">
        <f>ROUND(IF(R125=0, IF(P125=0, 0, 1), P125/R125),5)</f>
        <v>0</v>
      </c>
      <c r="W125" s="7"/>
      <c r="X125" s="9">
        <v>0</v>
      </c>
      <c r="Y125" s="7"/>
      <c r="Z125" s="9">
        <v>3096.32</v>
      </c>
      <c r="AA125" s="7"/>
      <c r="AB125" s="9">
        <f>ROUND((X125-Z125),5)</f>
        <v>-3096.32</v>
      </c>
      <c r="AC125" s="7"/>
      <c r="AD125" s="10">
        <f>ROUND(IF(Z125=0, IF(X125=0, 0, 1), X125/Z125),5)</f>
        <v>0</v>
      </c>
      <c r="AE125" s="7"/>
      <c r="AF125" s="9">
        <v>0</v>
      </c>
      <c r="AG125" s="7"/>
      <c r="AH125" s="9">
        <v>3096.32</v>
      </c>
      <c r="AI125" s="7"/>
      <c r="AJ125" s="9">
        <f>ROUND((AF125-AH125),5)</f>
        <v>-3096.32</v>
      </c>
      <c r="AK125" s="7"/>
      <c r="AL125" s="10">
        <f>ROUND(IF(AH125=0, IF(AF125=0, 0, 1), AF125/AH125),5)</f>
        <v>0</v>
      </c>
      <c r="AM125" s="7"/>
      <c r="AN125" s="9">
        <v>0</v>
      </c>
      <c r="AO125" s="7"/>
      <c r="AP125" s="9">
        <v>3096.32</v>
      </c>
      <c r="AQ125" s="7"/>
      <c r="AR125" s="9">
        <f>ROUND((AN125-AP125),5)</f>
        <v>-3096.32</v>
      </c>
      <c r="AS125" s="7"/>
      <c r="AT125" s="10">
        <f>ROUND(IF(AP125=0, IF(AN125=0, 0, 1), AN125/AP125),5)</f>
        <v>0</v>
      </c>
      <c r="AU125" s="7"/>
      <c r="AV125" s="9">
        <f>ROUND(H125+P125+X125+AF125+AN125,5)</f>
        <v>0</v>
      </c>
      <c r="AW125" s="7"/>
      <c r="AX125" s="9">
        <f>ROUND(J125+R125+Z125+AH125+AP125,5)</f>
        <v>15481.6</v>
      </c>
      <c r="AY125" s="7"/>
      <c r="AZ125" s="9">
        <f>ROUND((AV125-AX125),5)</f>
        <v>-15481.6</v>
      </c>
      <c r="BA125" s="7"/>
      <c r="BB125" s="10">
        <f>ROUND(IF(AX125=0, IF(AV125=0, 0, 1), AV125/AX125),5)</f>
        <v>0</v>
      </c>
    </row>
    <row r="126" spans="1:54" outlineLevel="3" x14ac:dyDescent="0.25">
      <c r="A126" s="2"/>
      <c r="B126" s="2"/>
      <c r="C126" s="2"/>
      <c r="D126" s="2"/>
      <c r="E126" s="2" t="s">
        <v>133</v>
      </c>
      <c r="F126" s="2"/>
      <c r="G126" s="2"/>
      <c r="H126" s="6">
        <f>ROUND(SUM(H122:H125),5)</f>
        <v>3493.92</v>
      </c>
      <c r="I126" s="7"/>
      <c r="J126" s="6">
        <f>ROUND(SUM(J122:J125),5)</f>
        <v>3096.32</v>
      </c>
      <c r="K126" s="7"/>
      <c r="L126" s="6">
        <f>ROUND((H126-J126),5)</f>
        <v>397.6</v>
      </c>
      <c r="M126" s="7"/>
      <c r="N126" s="8">
        <f>ROUND(IF(J126=0, IF(H126=0, 0, 1), H126/J126),5)</f>
        <v>1.1284099999999999</v>
      </c>
      <c r="O126" s="7"/>
      <c r="P126" s="6">
        <f>ROUND(SUM(P122:P125),5)</f>
        <v>3493.92</v>
      </c>
      <c r="Q126" s="7"/>
      <c r="R126" s="6">
        <f>ROUND(SUM(R122:R125),5)</f>
        <v>3096.32</v>
      </c>
      <c r="S126" s="7"/>
      <c r="T126" s="6">
        <f>ROUND((P126-R126),5)</f>
        <v>397.6</v>
      </c>
      <c r="U126" s="7"/>
      <c r="V126" s="8">
        <f>ROUND(IF(R126=0, IF(P126=0, 0, 1), P126/R126),5)</f>
        <v>1.1284099999999999</v>
      </c>
      <c r="W126" s="7"/>
      <c r="X126" s="6">
        <f>ROUND(SUM(X122:X125),5)</f>
        <v>3494</v>
      </c>
      <c r="Y126" s="7"/>
      <c r="Z126" s="6">
        <f>ROUND(SUM(Z122:Z125),5)</f>
        <v>3096.32</v>
      </c>
      <c r="AA126" s="7"/>
      <c r="AB126" s="6">
        <f>ROUND((X126-Z126),5)</f>
        <v>397.68</v>
      </c>
      <c r="AC126" s="7"/>
      <c r="AD126" s="8">
        <f>ROUND(IF(Z126=0, IF(X126=0, 0, 1), X126/Z126),5)</f>
        <v>1.1284400000000001</v>
      </c>
      <c r="AE126" s="7"/>
      <c r="AF126" s="6">
        <f>ROUND(SUM(AF122:AF125),5)</f>
        <v>3526</v>
      </c>
      <c r="AG126" s="7"/>
      <c r="AH126" s="6">
        <f>ROUND(SUM(AH122:AH125),5)</f>
        <v>3096.32</v>
      </c>
      <c r="AI126" s="7"/>
      <c r="AJ126" s="6">
        <f>ROUND((AF126-AH126),5)</f>
        <v>429.68</v>
      </c>
      <c r="AK126" s="7"/>
      <c r="AL126" s="8">
        <f>ROUND(IF(AH126=0, IF(AF126=0, 0, 1), AF126/AH126),5)</f>
        <v>1.1387700000000001</v>
      </c>
      <c r="AM126" s="7"/>
      <c r="AN126" s="6">
        <f>ROUND(SUM(AN122:AN125),5)</f>
        <v>3494</v>
      </c>
      <c r="AO126" s="7"/>
      <c r="AP126" s="6">
        <f>ROUND(SUM(AP122:AP125),5)</f>
        <v>3096.32</v>
      </c>
      <c r="AQ126" s="7"/>
      <c r="AR126" s="6">
        <f>ROUND((AN126-AP126),5)</f>
        <v>397.68</v>
      </c>
      <c r="AS126" s="7"/>
      <c r="AT126" s="8">
        <f>ROUND(IF(AP126=0, IF(AN126=0, 0, 1), AN126/AP126),5)</f>
        <v>1.1284400000000001</v>
      </c>
      <c r="AU126" s="7"/>
      <c r="AV126" s="6">
        <f>ROUND(H126+P126+X126+AF126+AN126,5)</f>
        <v>17501.84</v>
      </c>
      <c r="AW126" s="7"/>
      <c r="AX126" s="6">
        <f>ROUND(J126+R126+Z126+AH126+AP126,5)</f>
        <v>15481.6</v>
      </c>
      <c r="AY126" s="7"/>
      <c r="AZ126" s="6">
        <f>ROUND((AV126-AX126),5)</f>
        <v>2020.24</v>
      </c>
      <c r="BA126" s="7"/>
      <c r="BB126" s="8">
        <f>ROUND(IF(AX126=0, IF(AV126=0, 0, 1), AV126/AX126),5)</f>
        <v>1.13049</v>
      </c>
    </row>
    <row r="127" spans="1:54" outlineLevel="4" x14ac:dyDescent="0.25">
      <c r="A127" s="2"/>
      <c r="B127" s="2"/>
      <c r="C127" s="2"/>
      <c r="D127" s="2"/>
      <c r="E127" s="2" t="s">
        <v>134</v>
      </c>
      <c r="F127" s="2"/>
      <c r="G127" s="2"/>
      <c r="H127" s="6"/>
      <c r="I127" s="7"/>
      <c r="J127" s="6"/>
      <c r="K127" s="7"/>
      <c r="L127" s="6"/>
      <c r="M127" s="7"/>
      <c r="N127" s="8"/>
      <c r="O127" s="7"/>
      <c r="P127" s="6"/>
      <c r="Q127" s="7"/>
      <c r="R127" s="6"/>
      <c r="S127" s="7"/>
      <c r="T127" s="6"/>
      <c r="U127" s="7"/>
      <c r="V127" s="8"/>
      <c r="W127" s="7"/>
      <c r="X127" s="6"/>
      <c r="Y127" s="7"/>
      <c r="Z127" s="6"/>
      <c r="AA127" s="7"/>
      <c r="AB127" s="6"/>
      <c r="AC127" s="7"/>
      <c r="AD127" s="8"/>
      <c r="AE127" s="7"/>
      <c r="AF127" s="6"/>
      <c r="AG127" s="7"/>
      <c r="AH127" s="6"/>
      <c r="AI127" s="7"/>
      <c r="AJ127" s="6"/>
      <c r="AK127" s="7"/>
      <c r="AL127" s="8"/>
      <c r="AM127" s="7"/>
      <c r="AN127" s="6"/>
      <c r="AO127" s="7"/>
      <c r="AP127" s="6"/>
      <c r="AQ127" s="7"/>
      <c r="AR127" s="6"/>
      <c r="AS127" s="7"/>
      <c r="AT127" s="8"/>
      <c r="AU127" s="7"/>
      <c r="AV127" s="6"/>
      <c r="AW127" s="7"/>
      <c r="AX127" s="6"/>
      <c r="AY127" s="7"/>
      <c r="AZ127" s="6"/>
      <c r="BA127" s="7"/>
      <c r="BB127" s="8"/>
    </row>
    <row r="128" spans="1:54" outlineLevel="4" x14ac:dyDescent="0.25">
      <c r="A128" s="2"/>
      <c r="B128" s="2"/>
      <c r="C128" s="2"/>
      <c r="D128" s="2"/>
      <c r="E128" s="2"/>
      <c r="F128" s="2" t="s">
        <v>135</v>
      </c>
      <c r="G128" s="2"/>
      <c r="H128" s="6">
        <v>2491.06</v>
      </c>
      <c r="I128" s="7"/>
      <c r="J128" s="6">
        <v>0</v>
      </c>
      <c r="K128" s="7"/>
      <c r="L128" s="6">
        <f>ROUND((H128-J128),5)</f>
        <v>2491.06</v>
      </c>
      <c r="M128" s="7"/>
      <c r="N128" s="8">
        <f>ROUND(IF(J128=0, IF(H128=0, 0, 1), H128/J128),5)</f>
        <v>1</v>
      </c>
      <c r="O128" s="7"/>
      <c r="P128" s="6">
        <v>2917.85</v>
      </c>
      <c r="Q128" s="7"/>
      <c r="R128" s="6">
        <v>0</v>
      </c>
      <c r="S128" s="7"/>
      <c r="T128" s="6">
        <f>ROUND((P128-R128),5)</f>
        <v>2917.85</v>
      </c>
      <c r="U128" s="7"/>
      <c r="V128" s="8">
        <f>ROUND(IF(R128=0, IF(P128=0, 0, 1), P128/R128),5)</f>
        <v>1</v>
      </c>
      <c r="W128" s="7"/>
      <c r="X128" s="6">
        <v>3144.66</v>
      </c>
      <c r="Y128" s="7"/>
      <c r="Z128" s="6">
        <v>0</v>
      </c>
      <c r="AA128" s="7"/>
      <c r="AB128" s="6">
        <f>ROUND((X128-Z128),5)</f>
        <v>3144.66</v>
      </c>
      <c r="AC128" s="7"/>
      <c r="AD128" s="8">
        <f>ROUND(IF(Z128=0, IF(X128=0, 0, 1), X128/Z128),5)</f>
        <v>1</v>
      </c>
      <c r="AE128" s="7"/>
      <c r="AF128" s="6">
        <v>4447.5200000000004</v>
      </c>
      <c r="AG128" s="7"/>
      <c r="AH128" s="6">
        <v>0</v>
      </c>
      <c r="AI128" s="7"/>
      <c r="AJ128" s="6">
        <f>ROUND((AF128-AH128),5)</f>
        <v>4447.5200000000004</v>
      </c>
      <c r="AK128" s="7"/>
      <c r="AL128" s="8">
        <f>ROUND(IF(AH128=0, IF(AF128=0, 0, 1), AF128/AH128),5)</f>
        <v>1</v>
      </c>
      <c r="AM128" s="7"/>
      <c r="AN128" s="6">
        <v>4493.1400000000003</v>
      </c>
      <c r="AO128" s="7"/>
      <c r="AP128" s="6">
        <v>0</v>
      </c>
      <c r="AQ128" s="7"/>
      <c r="AR128" s="6">
        <f>ROUND((AN128-AP128),5)</f>
        <v>4493.1400000000003</v>
      </c>
      <c r="AS128" s="7"/>
      <c r="AT128" s="8">
        <f>ROUND(IF(AP128=0, IF(AN128=0, 0, 1), AN128/AP128),5)</f>
        <v>1</v>
      </c>
      <c r="AU128" s="7"/>
      <c r="AV128" s="6">
        <f>ROUND(H128+P128+X128+AF128+AN128,5)</f>
        <v>17494.23</v>
      </c>
      <c r="AW128" s="7"/>
      <c r="AX128" s="6">
        <f>ROUND(J128+R128+Z128+AH128+AP128,5)</f>
        <v>0</v>
      </c>
      <c r="AY128" s="7"/>
      <c r="AZ128" s="6">
        <f>ROUND((AV128-AX128),5)</f>
        <v>17494.23</v>
      </c>
      <c r="BA128" s="7"/>
      <c r="BB128" s="8">
        <f>ROUND(IF(AX128=0, IF(AV128=0, 0, 1), AV128/AX128),5)</f>
        <v>1</v>
      </c>
    </row>
    <row r="129" spans="1:54" outlineLevel="4" x14ac:dyDescent="0.25">
      <c r="A129" s="2"/>
      <c r="B129" s="2"/>
      <c r="C129" s="2"/>
      <c r="D129" s="2"/>
      <c r="E129" s="2"/>
      <c r="F129" s="2" t="s">
        <v>136</v>
      </c>
      <c r="G129" s="2"/>
      <c r="H129" s="6">
        <v>190.57</v>
      </c>
      <c r="I129" s="7"/>
      <c r="J129" s="6">
        <v>0</v>
      </c>
      <c r="K129" s="7"/>
      <c r="L129" s="6">
        <f>ROUND((H129-J129),5)</f>
        <v>190.57</v>
      </c>
      <c r="M129" s="7"/>
      <c r="N129" s="8">
        <f>ROUND(IF(J129=0, IF(H129=0, 0, 1), H129/J129),5)</f>
        <v>1</v>
      </c>
      <c r="O129" s="7"/>
      <c r="P129" s="6">
        <v>223.21</v>
      </c>
      <c r="Q129" s="7"/>
      <c r="R129" s="6">
        <v>0</v>
      </c>
      <c r="S129" s="7"/>
      <c r="T129" s="6">
        <f>ROUND((P129-R129),5)</f>
        <v>223.21</v>
      </c>
      <c r="U129" s="7"/>
      <c r="V129" s="8">
        <f>ROUND(IF(R129=0, IF(P129=0, 0, 1), P129/R129),5)</f>
        <v>1</v>
      </c>
      <c r="W129" s="7"/>
      <c r="X129" s="6">
        <v>240.55</v>
      </c>
      <c r="Y129" s="7"/>
      <c r="Z129" s="6">
        <v>0</v>
      </c>
      <c r="AA129" s="7"/>
      <c r="AB129" s="6">
        <f>ROUND((X129-Z129),5)</f>
        <v>240.55</v>
      </c>
      <c r="AC129" s="7"/>
      <c r="AD129" s="8">
        <f>ROUND(IF(Z129=0, IF(X129=0, 0, 1), X129/Z129),5)</f>
        <v>1</v>
      </c>
      <c r="AE129" s="7"/>
      <c r="AF129" s="6">
        <v>340.25</v>
      </c>
      <c r="AG129" s="7"/>
      <c r="AH129" s="6">
        <v>0</v>
      </c>
      <c r="AI129" s="7"/>
      <c r="AJ129" s="6">
        <f>ROUND((AF129-AH129),5)</f>
        <v>340.25</v>
      </c>
      <c r="AK129" s="7"/>
      <c r="AL129" s="8">
        <f>ROUND(IF(AH129=0, IF(AF129=0, 0, 1), AF129/AH129),5)</f>
        <v>1</v>
      </c>
      <c r="AM129" s="7"/>
      <c r="AN129" s="6">
        <v>343.73</v>
      </c>
      <c r="AO129" s="7"/>
      <c r="AP129" s="6">
        <v>0</v>
      </c>
      <c r="AQ129" s="7"/>
      <c r="AR129" s="6">
        <f>ROUND((AN129-AP129),5)</f>
        <v>343.73</v>
      </c>
      <c r="AS129" s="7"/>
      <c r="AT129" s="8">
        <f>ROUND(IF(AP129=0, IF(AN129=0, 0, 1), AN129/AP129),5)</f>
        <v>1</v>
      </c>
      <c r="AU129" s="7"/>
      <c r="AV129" s="6">
        <f>ROUND(H129+P129+X129+AF129+AN129,5)</f>
        <v>1338.31</v>
      </c>
      <c r="AW129" s="7"/>
      <c r="AX129" s="6">
        <f>ROUND(J129+R129+Z129+AH129+AP129,5)</f>
        <v>0</v>
      </c>
      <c r="AY129" s="7"/>
      <c r="AZ129" s="6">
        <f>ROUND((AV129-AX129),5)</f>
        <v>1338.31</v>
      </c>
      <c r="BA129" s="7"/>
      <c r="BB129" s="8">
        <f>ROUND(IF(AX129=0, IF(AV129=0, 0, 1), AV129/AX129),5)</f>
        <v>1</v>
      </c>
    </row>
    <row r="130" spans="1:54" outlineLevel="4" x14ac:dyDescent="0.25">
      <c r="A130" s="2"/>
      <c r="B130" s="2"/>
      <c r="C130" s="2"/>
      <c r="D130" s="2"/>
      <c r="E130" s="2"/>
      <c r="F130" s="2" t="s">
        <v>137</v>
      </c>
      <c r="G130" s="2"/>
      <c r="H130" s="6">
        <v>0</v>
      </c>
      <c r="I130" s="7"/>
      <c r="J130" s="6"/>
      <c r="K130" s="7"/>
      <c r="L130" s="6"/>
      <c r="M130" s="7"/>
      <c r="N130" s="8"/>
      <c r="O130" s="7"/>
      <c r="P130" s="6">
        <v>0</v>
      </c>
      <c r="Q130" s="7"/>
      <c r="R130" s="6"/>
      <c r="S130" s="7"/>
      <c r="T130" s="6"/>
      <c r="U130" s="7"/>
      <c r="V130" s="8"/>
      <c r="W130" s="7"/>
      <c r="X130" s="6">
        <v>0</v>
      </c>
      <c r="Y130" s="7"/>
      <c r="Z130" s="6"/>
      <c r="AA130" s="7"/>
      <c r="AB130" s="6"/>
      <c r="AC130" s="7"/>
      <c r="AD130" s="8"/>
      <c r="AE130" s="7"/>
      <c r="AF130" s="6">
        <v>1321</v>
      </c>
      <c r="AG130" s="7"/>
      <c r="AH130" s="6"/>
      <c r="AI130" s="7"/>
      <c r="AJ130" s="6"/>
      <c r="AK130" s="7"/>
      <c r="AL130" s="8"/>
      <c r="AM130" s="7"/>
      <c r="AN130" s="6">
        <v>0</v>
      </c>
      <c r="AO130" s="7"/>
      <c r="AP130" s="6"/>
      <c r="AQ130" s="7"/>
      <c r="AR130" s="6"/>
      <c r="AS130" s="7"/>
      <c r="AT130" s="8"/>
      <c r="AU130" s="7"/>
      <c r="AV130" s="6">
        <f>ROUND(H130+P130+X130+AF130+AN130,5)</f>
        <v>1321</v>
      </c>
      <c r="AW130" s="7"/>
      <c r="AX130" s="6"/>
      <c r="AY130" s="7"/>
      <c r="AZ130" s="6"/>
      <c r="BA130" s="7"/>
      <c r="BB130" s="8"/>
    </row>
    <row r="131" spans="1:54" outlineLevel="4" x14ac:dyDescent="0.25">
      <c r="A131" s="2"/>
      <c r="B131" s="2"/>
      <c r="C131" s="2"/>
      <c r="D131" s="2"/>
      <c r="E131" s="2"/>
      <c r="F131" s="2" t="s">
        <v>138</v>
      </c>
      <c r="G131" s="2"/>
      <c r="H131" s="6">
        <v>3242.32</v>
      </c>
      <c r="I131" s="7"/>
      <c r="J131" s="6">
        <v>0</v>
      </c>
      <c r="K131" s="7"/>
      <c r="L131" s="6">
        <f>ROUND((H131-J131),5)</f>
        <v>3242.32</v>
      </c>
      <c r="M131" s="7"/>
      <c r="N131" s="8">
        <f>ROUND(IF(J131=0, IF(H131=0, 0, 1), H131/J131),5)</f>
        <v>1</v>
      </c>
      <c r="O131" s="7"/>
      <c r="P131" s="6">
        <v>8</v>
      </c>
      <c r="Q131" s="7"/>
      <c r="R131" s="6">
        <v>0</v>
      </c>
      <c r="S131" s="7"/>
      <c r="T131" s="6">
        <f>ROUND((P131-R131),5)</f>
        <v>8</v>
      </c>
      <c r="U131" s="7"/>
      <c r="V131" s="8">
        <f>ROUND(IF(R131=0, IF(P131=0, 0, 1), P131/R131),5)</f>
        <v>1</v>
      </c>
      <c r="W131" s="7"/>
      <c r="X131" s="6">
        <v>1621.16</v>
      </c>
      <c r="Y131" s="7"/>
      <c r="Z131" s="6">
        <v>0</v>
      </c>
      <c r="AA131" s="7"/>
      <c r="AB131" s="6">
        <f>ROUND((X131-Z131),5)</f>
        <v>1621.16</v>
      </c>
      <c r="AC131" s="7"/>
      <c r="AD131" s="8">
        <f>ROUND(IF(Z131=0, IF(X131=0, 0, 1), X131/Z131),5)</f>
        <v>1</v>
      </c>
      <c r="AE131" s="7"/>
      <c r="AF131" s="6">
        <v>1621.16</v>
      </c>
      <c r="AG131" s="7"/>
      <c r="AH131" s="6">
        <v>0</v>
      </c>
      <c r="AI131" s="7"/>
      <c r="AJ131" s="6">
        <f>ROUND((AF131-AH131),5)</f>
        <v>1621.16</v>
      </c>
      <c r="AK131" s="7"/>
      <c r="AL131" s="8">
        <f>ROUND(IF(AH131=0, IF(AF131=0, 0, 1), AF131/AH131),5)</f>
        <v>1</v>
      </c>
      <c r="AM131" s="7"/>
      <c r="AN131" s="6">
        <v>9510.0300000000007</v>
      </c>
      <c r="AO131" s="7"/>
      <c r="AP131" s="6">
        <v>0</v>
      </c>
      <c r="AQ131" s="7"/>
      <c r="AR131" s="6">
        <f>ROUND((AN131-AP131),5)</f>
        <v>9510.0300000000007</v>
      </c>
      <c r="AS131" s="7"/>
      <c r="AT131" s="8">
        <f>ROUND(IF(AP131=0, IF(AN131=0, 0, 1), AN131/AP131),5)</f>
        <v>1</v>
      </c>
      <c r="AU131" s="7"/>
      <c r="AV131" s="6">
        <f>ROUND(H131+P131+X131+AF131+AN131,5)</f>
        <v>16002.67</v>
      </c>
      <c r="AW131" s="7"/>
      <c r="AX131" s="6">
        <f>ROUND(J131+R131+Z131+AH131+AP131,5)</f>
        <v>0</v>
      </c>
      <c r="AY131" s="7"/>
      <c r="AZ131" s="6">
        <f>ROUND((AV131-AX131),5)</f>
        <v>16002.67</v>
      </c>
      <c r="BA131" s="7"/>
      <c r="BB131" s="8">
        <f>ROUND(IF(AX131=0, IF(AV131=0, 0, 1), AV131/AX131),5)</f>
        <v>1</v>
      </c>
    </row>
    <row r="132" spans="1:54" outlineLevel="4" x14ac:dyDescent="0.25">
      <c r="A132" s="2"/>
      <c r="B132" s="2"/>
      <c r="C132" s="2"/>
      <c r="D132" s="2"/>
      <c r="E132" s="2"/>
      <c r="F132" s="2" t="s">
        <v>139</v>
      </c>
      <c r="G132" s="2"/>
      <c r="H132" s="6">
        <v>15407.71</v>
      </c>
      <c r="I132" s="7"/>
      <c r="J132" s="6">
        <v>0</v>
      </c>
      <c r="K132" s="7"/>
      <c r="L132" s="6">
        <f>ROUND((H132-J132),5)</f>
        <v>15407.71</v>
      </c>
      <c r="M132" s="7"/>
      <c r="N132" s="8">
        <f>ROUND(IF(J132=0, IF(H132=0, 0, 1), H132/J132),5)</f>
        <v>1</v>
      </c>
      <c r="O132" s="7"/>
      <c r="P132" s="6">
        <v>8301.24</v>
      </c>
      <c r="Q132" s="7"/>
      <c r="R132" s="6">
        <v>0</v>
      </c>
      <c r="S132" s="7"/>
      <c r="T132" s="6">
        <f>ROUND((P132-R132),5)</f>
        <v>8301.24</v>
      </c>
      <c r="U132" s="7"/>
      <c r="V132" s="8">
        <f>ROUND(IF(R132=0, IF(P132=0, 0, 1), P132/R132),5)</f>
        <v>1</v>
      </c>
      <c r="W132" s="7"/>
      <c r="X132" s="6">
        <v>9197.16</v>
      </c>
      <c r="Y132" s="7"/>
      <c r="Z132" s="6">
        <v>0</v>
      </c>
      <c r="AA132" s="7"/>
      <c r="AB132" s="6">
        <f>ROUND((X132-Z132),5)</f>
        <v>9197.16</v>
      </c>
      <c r="AC132" s="7"/>
      <c r="AD132" s="8">
        <f>ROUND(IF(Z132=0, IF(X132=0, 0, 1), X132/Z132),5)</f>
        <v>1</v>
      </c>
      <c r="AE132" s="7"/>
      <c r="AF132" s="6">
        <v>15559.11</v>
      </c>
      <c r="AG132" s="7"/>
      <c r="AH132" s="6">
        <v>0</v>
      </c>
      <c r="AI132" s="7"/>
      <c r="AJ132" s="6">
        <f>ROUND((AF132-AH132),5)</f>
        <v>15559.11</v>
      </c>
      <c r="AK132" s="7"/>
      <c r="AL132" s="8">
        <f>ROUND(IF(AH132=0, IF(AF132=0, 0, 1), AF132/AH132),5)</f>
        <v>1</v>
      </c>
      <c r="AM132" s="7"/>
      <c r="AN132" s="6">
        <v>656.12</v>
      </c>
      <c r="AO132" s="7"/>
      <c r="AP132" s="6">
        <v>0</v>
      </c>
      <c r="AQ132" s="7"/>
      <c r="AR132" s="6">
        <f>ROUND((AN132-AP132),5)</f>
        <v>656.12</v>
      </c>
      <c r="AS132" s="7"/>
      <c r="AT132" s="8">
        <f>ROUND(IF(AP132=0, IF(AN132=0, 0, 1), AN132/AP132),5)</f>
        <v>1</v>
      </c>
      <c r="AU132" s="7"/>
      <c r="AV132" s="6">
        <f>ROUND(H132+P132+X132+AF132+AN132,5)</f>
        <v>49121.34</v>
      </c>
      <c r="AW132" s="7"/>
      <c r="AX132" s="6">
        <f>ROUND(J132+R132+Z132+AH132+AP132,5)</f>
        <v>0</v>
      </c>
      <c r="AY132" s="7"/>
      <c r="AZ132" s="6">
        <f>ROUND((AV132-AX132),5)</f>
        <v>49121.34</v>
      </c>
      <c r="BA132" s="7"/>
      <c r="BB132" s="8">
        <f>ROUND(IF(AX132=0, IF(AV132=0, 0, 1), AV132/AX132),5)</f>
        <v>1</v>
      </c>
    </row>
    <row r="133" spans="1:54" outlineLevel="4" x14ac:dyDescent="0.25">
      <c r="A133" s="2"/>
      <c r="B133" s="2"/>
      <c r="C133" s="2"/>
      <c r="D133" s="2"/>
      <c r="E133" s="2"/>
      <c r="F133" s="2" t="s">
        <v>140</v>
      </c>
      <c r="G133" s="2"/>
      <c r="H133" s="6">
        <v>157.83000000000001</v>
      </c>
      <c r="I133" s="7"/>
      <c r="J133" s="6"/>
      <c r="K133" s="7"/>
      <c r="L133" s="6"/>
      <c r="M133" s="7"/>
      <c r="N133" s="8"/>
      <c r="O133" s="7"/>
      <c r="P133" s="6">
        <v>0</v>
      </c>
      <c r="Q133" s="7"/>
      <c r="R133" s="6"/>
      <c r="S133" s="7"/>
      <c r="T133" s="6"/>
      <c r="U133" s="7"/>
      <c r="V133" s="8"/>
      <c r="W133" s="7"/>
      <c r="X133" s="6">
        <v>0</v>
      </c>
      <c r="Y133" s="7"/>
      <c r="Z133" s="6"/>
      <c r="AA133" s="7"/>
      <c r="AB133" s="6"/>
      <c r="AC133" s="7"/>
      <c r="AD133" s="8"/>
      <c r="AE133" s="7"/>
      <c r="AF133" s="6">
        <v>0</v>
      </c>
      <c r="AG133" s="7"/>
      <c r="AH133" s="6"/>
      <c r="AI133" s="7"/>
      <c r="AJ133" s="6"/>
      <c r="AK133" s="7"/>
      <c r="AL133" s="8"/>
      <c r="AM133" s="7"/>
      <c r="AN133" s="6">
        <v>0</v>
      </c>
      <c r="AO133" s="7"/>
      <c r="AP133" s="6"/>
      <c r="AQ133" s="7"/>
      <c r="AR133" s="6"/>
      <c r="AS133" s="7"/>
      <c r="AT133" s="8"/>
      <c r="AU133" s="7"/>
      <c r="AV133" s="6">
        <f>ROUND(H133+P133+X133+AF133+AN133,5)</f>
        <v>157.83000000000001</v>
      </c>
      <c r="AW133" s="7"/>
      <c r="AX133" s="6"/>
      <c r="AY133" s="7"/>
      <c r="AZ133" s="6"/>
      <c r="BA133" s="7"/>
      <c r="BB133" s="8"/>
    </row>
    <row r="134" spans="1:54" outlineLevel="4" x14ac:dyDescent="0.25">
      <c r="A134" s="2"/>
      <c r="B134" s="2"/>
      <c r="C134" s="2"/>
      <c r="D134" s="2"/>
      <c r="E134" s="2"/>
      <c r="F134" s="2" t="s">
        <v>141</v>
      </c>
      <c r="G134" s="2"/>
      <c r="H134" s="6">
        <v>586.79999999999995</v>
      </c>
      <c r="I134" s="7"/>
      <c r="J134" s="6">
        <v>0</v>
      </c>
      <c r="K134" s="7"/>
      <c r="L134" s="6">
        <f>ROUND((H134-J134),5)</f>
        <v>586.79999999999995</v>
      </c>
      <c r="M134" s="7"/>
      <c r="N134" s="8">
        <f>ROUND(IF(J134=0, IF(H134=0, 0, 1), H134/J134),5)</f>
        <v>1</v>
      </c>
      <c r="O134" s="7"/>
      <c r="P134" s="6">
        <v>722.78</v>
      </c>
      <c r="Q134" s="7"/>
      <c r="R134" s="6">
        <v>0</v>
      </c>
      <c r="S134" s="7"/>
      <c r="T134" s="6">
        <f>ROUND((P134-R134),5)</f>
        <v>722.78</v>
      </c>
      <c r="U134" s="7"/>
      <c r="V134" s="8">
        <f>ROUND(IF(R134=0, IF(P134=0, 0, 1), P134/R134),5)</f>
        <v>1</v>
      </c>
      <c r="W134" s="7"/>
      <c r="X134" s="6">
        <v>711.1</v>
      </c>
      <c r="Y134" s="7"/>
      <c r="Z134" s="6">
        <v>0</v>
      </c>
      <c r="AA134" s="7"/>
      <c r="AB134" s="6">
        <f>ROUND((X134-Z134),5)</f>
        <v>711.1</v>
      </c>
      <c r="AC134" s="7"/>
      <c r="AD134" s="8">
        <f>ROUND(IF(Z134=0, IF(X134=0, 0, 1), X134/Z134),5)</f>
        <v>1</v>
      </c>
      <c r="AE134" s="7"/>
      <c r="AF134" s="6">
        <v>473.86</v>
      </c>
      <c r="AG134" s="7"/>
      <c r="AH134" s="6">
        <v>0</v>
      </c>
      <c r="AI134" s="7"/>
      <c r="AJ134" s="6">
        <f>ROUND((AF134-AH134),5)</f>
        <v>473.86</v>
      </c>
      <c r="AK134" s="7"/>
      <c r="AL134" s="8">
        <f>ROUND(IF(AH134=0, IF(AF134=0, 0, 1), AF134/AH134),5)</f>
        <v>1</v>
      </c>
      <c r="AM134" s="7"/>
      <c r="AN134" s="6">
        <v>596.91999999999996</v>
      </c>
      <c r="AO134" s="7"/>
      <c r="AP134" s="6">
        <v>0</v>
      </c>
      <c r="AQ134" s="7"/>
      <c r="AR134" s="6">
        <f>ROUND((AN134-AP134),5)</f>
        <v>596.91999999999996</v>
      </c>
      <c r="AS134" s="7"/>
      <c r="AT134" s="8">
        <f>ROUND(IF(AP134=0, IF(AN134=0, 0, 1), AN134/AP134),5)</f>
        <v>1</v>
      </c>
      <c r="AU134" s="7"/>
      <c r="AV134" s="6">
        <f>ROUND(H134+P134+X134+AF134+AN134,5)</f>
        <v>3091.46</v>
      </c>
      <c r="AW134" s="7"/>
      <c r="AX134" s="6">
        <f>ROUND(J134+R134+Z134+AH134+AP134,5)</f>
        <v>0</v>
      </c>
      <c r="AY134" s="7"/>
      <c r="AZ134" s="6">
        <f>ROUND((AV134-AX134),5)</f>
        <v>3091.46</v>
      </c>
      <c r="BA134" s="7"/>
      <c r="BB134" s="8">
        <f>ROUND(IF(AX134=0, IF(AV134=0, 0, 1), AV134/AX134),5)</f>
        <v>1</v>
      </c>
    </row>
    <row r="135" spans="1:54" outlineLevel="4" x14ac:dyDescent="0.25">
      <c r="A135" s="2"/>
      <c r="B135" s="2"/>
      <c r="C135" s="2"/>
      <c r="D135" s="2"/>
      <c r="E135" s="2"/>
      <c r="F135" s="2" t="s">
        <v>142</v>
      </c>
      <c r="G135" s="2"/>
      <c r="H135" s="6">
        <v>915.49</v>
      </c>
      <c r="I135" s="7"/>
      <c r="J135" s="6">
        <v>0</v>
      </c>
      <c r="K135" s="7"/>
      <c r="L135" s="6">
        <f>ROUND((H135-J135),5)</f>
        <v>915.49</v>
      </c>
      <c r="M135" s="7"/>
      <c r="N135" s="8">
        <f>ROUND(IF(J135=0, IF(H135=0, 0, 1), H135/J135),5)</f>
        <v>1</v>
      </c>
      <c r="O135" s="7"/>
      <c r="P135" s="6">
        <v>646.72</v>
      </c>
      <c r="Q135" s="7"/>
      <c r="R135" s="6">
        <v>0</v>
      </c>
      <c r="S135" s="7"/>
      <c r="T135" s="6">
        <f>ROUND((P135-R135),5)</f>
        <v>646.72</v>
      </c>
      <c r="U135" s="7"/>
      <c r="V135" s="8">
        <f>ROUND(IF(R135=0, IF(P135=0, 0, 1), P135/R135),5)</f>
        <v>1</v>
      </c>
      <c r="W135" s="7"/>
      <c r="X135" s="6">
        <v>570.82000000000005</v>
      </c>
      <c r="Y135" s="7"/>
      <c r="Z135" s="6">
        <v>0</v>
      </c>
      <c r="AA135" s="7"/>
      <c r="AB135" s="6">
        <f>ROUND((X135-Z135),5)</f>
        <v>570.82000000000005</v>
      </c>
      <c r="AC135" s="7"/>
      <c r="AD135" s="8">
        <f>ROUND(IF(Z135=0, IF(X135=0, 0, 1), X135/Z135),5)</f>
        <v>1</v>
      </c>
      <c r="AE135" s="7"/>
      <c r="AF135" s="6">
        <v>1126.52</v>
      </c>
      <c r="AG135" s="7"/>
      <c r="AH135" s="6">
        <v>0</v>
      </c>
      <c r="AI135" s="7"/>
      <c r="AJ135" s="6">
        <f>ROUND((AF135-AH135),5)</f>
        <v>1126.52</v>
      </c>
      <c r="AK135" s="7"/>
      <c r="AL135" s="8">
        <f>ROUND(IF(AH135=0, IF(AF135=0, 0, 1), AF135/AH135),5)</f>
        <v>1</v>
      </c>
      <c r="AM135" s="7"/>
      <c r="AN135" s="6">
        <v>-367.87</v>
      </c>
      <c r="AO135" s="7"/>
      <c r="AP135" s="6">
        <v>0</v>
      </c>
      <c r="AQ135" s="7"/>
      <c r="AR135" s="6">
        <f>ROUND((AN135-AP135),5)</f>
        <v>-367.87</v>
      </c>
      <c r="AS135" s="7"/>
      <c r="AT135" s="8">
        <f>ROUND(IF(AP135=0, IF(AN135=0, 0, 1), AN135/AP135),5)</f>
        <v>1</v>
      </c>
      <c r="AU135" s="7"/>
      <c r="AV135" s="6">
        <f>ROUND(H135+P135+X135+AF135+AN135,5)</f>
        <v>2891.68</v>
      </c>
      <c r="AW135" s="7"/>
      <c r="AX135" s="6">
        <f>ROUND(J135+R135+Z135+AH135+AP135,5)</f>
        <v>0</v>
      </c>
      <c r="AY135" s="7"/>
      <c r="AZ135" s="6">
        <f>ROUND((AV135-AX135),5)</f>
        <v>2891.68</v>
      </c>
      <c r="BA135" s="7"/>
      <c r="BB135" s="8">
        <f>ROUND(IF(AX135=0, IF(AV135=0, 0, 1), AV135/AX135),5)</f>
        <v>1</v>
      </c>
    </row>
    <row r="136" spans="1:54" outlineLevel="4" x14ac:dyDescent="0.25">
      <c r="A136" s="2"/>
      <c r="B136" s="2"/>
      <c r="C136" s="2"/>
      <c r="D136" s="2"/>
      <c r="E136" s="2"/>
      <c r="F136" s="2" t="s">
        <v>143</v>
      </c>
      <c r="G136" s="2"/>
      <c r="H136" s="6">
        <v>1704.34</v>
      </c>
      <c r="I136" s="7"/>
      <c r="J136" s="6">
        <v>0</v>
      </c>
      <c r="K136" s="7"/>
      <c r="L136" s="6">
        <f>ROUND((H136-J136),5)</f>
        <v>1704.34</v>
      </c>
      <c r="M136" s="7"/>
      <c r="N136" s="8">
        <f>ROUND(IF(J136=0, IF(H136=0, 0, 1), H136/J136),5)</f>
        <v>1</v>
      </c>
      <c r="O136" s="7"/>
      <c r="P136" s="6">
        <v>899.26</v>
      </c>
      <c r="Q136" s="7"/>
      <c r="R136" s="6">
        <v>0</v>
      </c>
      <c r="S136" s="7"/>
      <c r="T136" s="6">
        <f>ROUND((P136-R136),5)</f>
        <v>899.26</v>
      </c>
      <c r="U136" s="7"/>
      <c r="V136" s="8">
        <f>ROUND(IF(R136=0, IF(P136=0, 0, 1), P136/R136),5)</f>
        <v>1</v>
      </c>
      <c r="W136" s="7"/>
      <c r="X136" s="6">
        <v>6954.73</v>
      </c>
      <c r="Y136" s="7"/>
      <c r="Z136" s="6">
        <v>0</v>
      </c>
      <c r="AA136" s="7"/>
      <c r="AB136" s="6">
        <f>ROUND((X136-Z136),5)</f>
        <v>6954.73</v>
      </c>
      <c r="AC136" s="7"/>
      <c r="AD136" s="8">
        <f>ROUND(IF(Z136=0, IF(X136=0, 0, 1), X136/Z136),5)</f>
        <v>1</v>
      </c>
      <c r="AE136" s="7"/>
      <c r="AF136" s="6">
        <v>1074.53</v>
      </c>
      <c r="AG136" s="7"/>
      <c r="AH136" s="6">
        <v>0</v>
      </c>
      <c r="AI136" s="7"/>
      <c r="AJ136" s="6">
        <f>ROUND((AF136-AH136),5)</f>
        <v>1074.53</v>
      </c>
      <c r="AK136" s="7"/>
      <c r="AL136" s="8">
        <f>ROUND(IF(AH136=0, IF(AF136=0, 0, 1), AF136/AH136),5)</f>
        <v>1</v>
      </c>
      <c r="AM136" s="7"/>
      <c r="AN136" s="6">
        <v>7896.3</v>
      </c>
      <c r="AO136" s="7"/>
      <c r="AP136" s="6">
        <v>0</v>
      </c>
      <c r="AQ136" s="7"/>
      <c r="AR136" s="6">
        <f>ROUND((AN136-AP136),5)</f>
        <v>7896.3</v>
      </c>
      <c r="AS136" s="7"/>
      <c r="AT136" s="8">
        <f>ROUND(IF(AP136=0, IF(AN136=0, 0, 1), AN136/AP136),5)</f>
        <v>1</v>
      </c>
      <c r="AU136" s="7"/>
      <c r="AV136" s="6">
        <f>ROUND(H136+P136+X136+AF136+AN136,5)</f>
        <v>18529.16</v>
      </c>
      <c r="AW136" s="7"/>
      <c r="AX136" s="6">
        <f>ROUND(J136+R136+Z136+AH136+AP136,5)</f>
        <v>0</v>
      </c>
      <c r="AY136" s="7"/>
      <c r="AZ136" s="6">
        <f>ROUND((AV136-AX136),5)</f>
        <v>18529.16</v>
      </c>
      <c r="BA136" s="7"/>
      <c r="BB136" s="8">
        <f>ROUND(IF(AX136=0, IF(AV136=0, 0, 1), AV136/AX136),5)</f>
        <v>1</v>
      </c>
    </row>
    <row r="137" spans="1:54" outlineLevel="4" x14ac:dyDescent="0.25">
      <c r="A137" s="2"/>
      <c r="B137" s="2"/>
      <c r="C137" s="2"/>
      <c r="D137" s="2"/>
      <c r="E137" s="2"/>
      <c r="F137" s="2" t="s">
        <v>144</v>
      </c>
      <c r="G137" s="2"/>
      <c r="H137" s="6">
        <v>1154.7</v>
      </c>
      <c r="I137" s="7"/>
      <c r="J137" s="6">
        <v>0</v>
      </c>
      <c r="K137" s="7"/>
      <c r="L137" s="6">
        <f>ROUND((H137-J137),5)</f>
        <v>1154.7</v>
      </c>
      <c r="M137" s="7"/>
      <c r="N137" s="8">
        <f>ROUND(IF(J137=0, IF(H137=0, 0, 1), H137/J137),5)</f>
        <v>1</v>
      </c>
      <c r="O137" s="7"/>
      <c r="P137" s="6">
        <v>1875.94</v>
      </c>
      <c r="Q137" s="7"/>
      <c r="R137" s="6">
        <v>0</v>
      </c>
      <c r="S137" s="7"/>
      <c r="T137" s="6">
        <f>ROUND((P137-R137),5)</f>
        <v>1875.94</v>
      </c>
      <c r="U137" s="7"/>
      <c r="V137" s="8">
        <f>ROUND(IF(R137=0, IF(P137=0, 0, 1), P137/R137),5)</f>
        <v>1</v>
      </c>
      <c r="W137" s="7"/>
      <c r="X137" s="6">
        <v>1422.75</v>
      </c>
      <c r="Y137" s="7"/>
      <c r="Z137" s="6">
        <v>0</v>
      </c>
      <c r="AA137" s="7"/>
      <c r="AB137" s="6">
        <f>ROUND((X137-Z137),5)</f>
        <v>1422.75</v>
      </c>
      <c r="AC137" s="7"/>
      <c r="AD137" s="8">
        <f>ROUND(IF(Z137=0, IF(X137=0, 0, 1), X137/Z137),5)</f>
        <v>1</v>
      </c>
      <c r="AE137" s="7"/>
      <c r="AF137" s="6">
        <v>1804.15</v>
      </c>
      <c r="AG137" s="7"/>
      <c r="AH137" s="6">
        <v>0</v>
      </c>
      <c r="AI137" s="7"/>
      <c r="AJ137" s="6">
        <f>ROUND((AF137-AH137),5)</f>
        <v>1804.15</v>
      </c>
      <c r="AK137" s="7"/>
      <c r="AL137" s="8">
        <f>ROUND(IF(AH137=0, IF(AF137=0, 0, 1), AF137/AH137),5)</f>
        <v>1</v>
      </c>
      <c r="AM137" s="7"/>
      <c r="AN137" s="6">
        <v>1706.48</v>
      </c>
      <c r="AO137" s="7"/>
      <c r="AP137" s="6">
        <v>0</v>
      </c>
      <c r="AQ137" s="7"/>
      <c r="AR137" s="6">
        <f>ROUND((AN137-AP137),5)</f>
        <v>1706.48</v>
      </c>
      <c r="AS137" s="7"/>
      <c r="AT137" s="8">
        <f>ROUND(IF(AP137=0, IF(AN137=0, 0, 1), AN137/AP137),5)</f>
        <v>1</v>
      </c>
      <c r="AU137" s="7"/>
      <c r="AV137" s="6">
        <f>ROUND(H137+P137+X137+AF137+AN137,5)</f>
        <v>7964.02</v>
      </c>
      <c r="AW137" s="7"/>
      <c r="AX137" s="6">
        <f>ROUND(J137+R137+Z137+AH137+AP137,5)</f>
        <v>0</v>
      </c>
      <c r="AY137" s="7"/>
      <c r="AZ137" s="6">
        <f>ROUND((AV137-AX137),5)</f>
        <v>7964.02</v>
      </c>
      <c r="BA137" s="7"/>
      <c r="BB137" s="8">
        <f>ROUND(IF(AX137=0, IF(AV137=0, 0, 1), AV137/AX137),5)</f>
        <v>1</v>
      </c>
    </row>
    <row r="138" spans="1:54" outlineLevel="4" x14ac:dyDescent="0.25">
      <c r="A138" s="2"/>
      <c r="B138" s="2"/>
      <c r="C138" s="2"/>
      <c r="D138" s="2"/>
      <c r="E138" s="2"/>
      <c r="F138" s="2" t="s">
        <v>145</v>
      </c>
      <c r="G138" s="2"/>
      <c r="H138" s="6">
        <v>5154.51</v>
      </c>
      <c r="I138" s="7"/>
      <c r="J138" s="6"/>
      <c r="K138" s="7"/>
      <c r="L138" s="6"/>
      <c r="M138" s="7"/>
      <c r="N138" s="8"/>
      <c r="O138" s="7"/>
      <c r="P138" s="6">
        <v>1911.86</v>
      </c>
      <c r="Q138" s="7"/>
      <c r="R138" s="6"/>
      <c r="S138" s="7"/>
      <c r="T138" s="6"/>
      <c r="U138" s="7"/>
      <c r="V138" s="8"/>
      <c r="W138" s="7"/>
      <c r="X138" s="6">
        <v>-3313.12</v>
      </c>
      <c r="Y138" s="7"/>
      <c r="Z138" s="6"/>
      <c r="AA138" s="7"/>
      <c r="AB138" s="6"/>
      <c r="AC138" s="7"/>
      <c r="AD138" s="8"/>
      <c r="AE138" s="7"/>
      <c r="AF138" s="6">
        <v>480.42</v>
      </c>
      <c r="AG138" s="7"/>
      <c r="AH138" s="6"/>
      <c r="AI138" s="7"/>
      <c r="AJ138" s="6"/>
      <c r="AK138" s="7"/>
      <c r="AL138" s="8"/>
      <c r="AM138" s="7"/>
      <c r="AN138" s="6">
        <v>748.96</v>
      </c>
      <c r="AO138" s="7"/>
      <c r="AP138" s="6"/>
      <c r="AQ138" s="7"/>
      <c r="AR138" s="6"/>
      <c r="AS138" s="7"/>
      <c r="AT138" s="8"/>
      <c r="AU138" s="7"/>
      <c r="AV138" s="6">
        <f>ROUND(H138+P138+X138+AF138+AN138,5)</f>
        <v>4982.63</v>
      </c>
      <c r="AW138" s="7"/>
      <c r="AX138" s="6"/>
      <c r="AY138" s="7"/>
      <c r="AZ138" s="6"/>
      <c r="BA138" s="7"/>
      <c r="BB138" s="8"/>
    </row>
    <row r="139" spans="1:54" outlineLevel="4" x14ac:dyDescent="0.25">
      <c r="A139" s="2"/>
      <c r="B139" s="2"/>
      <c r="C139" s="2"/>
      <c r="D139" s="2"/>
      <c r="E139" s="2"/>
      <c r="F139" s="2" t="s">
        <v>146</v>
      </c>
      <c r="G139" s="2"/>
      <c r="H139" s="6">
        <v>0</v>
      </c>
      <c r="I139" s="7"/>
      <c r="J139" s="6"/>
      <c r="K139" s="7"/>
      <c r="L139" s="6"/>
      <c r="M139" s="7"/>
      <c r="N139" s="8"/>
      <c r="O139" s="7"/>
      <c r="P139" s="6">
        <v>0</v>
      </c>
      <c r="Q139" s="7"/>
      <c r="R139" s="6"/>
      <c r="S139" s="7"/>
      <c r="T139" s="6"/>
      <c r="U139" s="7"/>
      <c r="V139" s="8"/>
      <c r="W139" s="7"/>
      <c r="X139" s="6">
        <v>8</v>
      </c>
      <c r="Y139" s="7"/>
      <c r="Z139" s="6"/>
      <c r="AA139" s="7"/>
      <c r="AB139" s="6"/>
      <c r="AC139" s="7"/>
      <c r="AD139" s="8"/>
      <c r="AE139" s="7"/>
      <c r="AF139" s="6">
        <v>16</v>
      </c>
      <c r="AG139" s="7"/>
      <c r="AH139" s="6"/>
      <c r="AI139" s="7"/>
      <c r="AJ139" s="6"/>
      <c r="AK139" s="7"/>
      <c r="AL139" s="8"/>
      <c r="AM139" s="7"/>
      <c r="AN139" s="6">
        <v>0</v>
      </c>
      <c r="AO139" s="7"/>
      <c r="AP139" s="6"/>
      <c r="AQ139" s="7"/>
      <c r="AR139" s="6"/>
      <c r="AS139" s="7"/>
      <c r="AT139" s="8"/>
      <c r="AU139" s="7"/>
      <c r="AV139" s="6">
        <f>ROUND(H139+P139+X139+AF139+AN139,5)</f>
        <v>24</v>
      </c>
      <c r="AW139" s="7"/>
      <c r="AX139" s="6"/>
      <c r="AY139" s="7"/>
      <c r="AZ139" s="6"/>
      <c r="BA139" s="7"/>
      <c r="BB139" s="8"/>
    </row>
    <row r="140" spans="1:54" ht="15.75" outlineLevel="4" thickBot="1" x14ac:dyDescent="0.3">
      <c r="A140" s="2"/>
      <c r="B140" s="2"/>
      <c r="C140" s="2"/>
      <c r="D140" s="2"/>
      <c r="E140" s="2"/>
      <c r="F140" s="2" t="s">
        <v>147</v>
      </c>
      <c r="G140" s="2"/>
      <c r="H140" s="9">
        <v>0</v>
      </c>
      <c r="I140" s="7"/>
      <c r="J140" s="9">
        <v>20724.41</v>
      </c>
      <c r="K140" s="7"/>
      <c r="L140" s="9">
        <f>ROUND((H140-J140),5)</f>
        <v>-20724.41</v>
      </c>
      <c r="M140" s="7"/>
      <c r="N140" s="10">
        <f>ROUND(IF(J140=0, IF(H140=0, 0, 1), H140/J140),5)</f>
        <v>0</v>
      </c>
      <c r="O140" s="7"/>
      <c r="P140" s="9">
        <v>0</v>
      </c>
      <c r="Q140" s="7"/>
      <c r="R140" s="9">
        <v>20724.38</v>
      </c>
      <c r="S140" s="7"/>
      <c r="T140" s="9">
        <f>ROUND((P140-R140),5)</f>
        <v>-20724.38</v>
      </c>
      <c r="U140" s="7"/>
      <c r="V140" s="10">
        <f>ROUND(IF(R140=0, IF(P140=0, 0, 1), P140/R140),5)</f>
        <v>0</v>
      </c>
      <c r="W140" s="7"/>
      <c r="X140" s="9">
        <v>0</v>
      </c>
      <c r="Y140" s="7"/>
      <c r="Z140" s="9">
        <v>20724.38</v>
      </c>
      <c r="AA140" s="7"/>
      <c r="AB140" s="9">
        <f>ROUND((X140-Z140),5)</f>
        <v>-20724.38</v>
      </c>
      <c r="AC140" s="7"/>
      <c r="AD140" s="10">
        <f>ROUND(IF(Z140=0, IF(X140=0, 0, 1), X140/Z140),5)</f>
        <v>0</v>
      </c>
      <c r="AE140" s="7"/>
      <c r="AF140" s="9">
        <v>0</v>
      </c>
      <c r="AG140" s="7"/>
      <c r="AH140" s="9">
        <v>20724.38</v>
      </c>
      <c r="AI140" s="7"/>
      <c r="AJ140" s="9">
        <f>ROUND((AF140-AH140),5)</f>
        <v>-20724.38</v>
      </c>
      <c r="AK140" s="7"/>
      <c r="AL140" s="10">
        <f>ROUND(IF(AH140=0, IF(AF140=0, 0, 1), AF140/AH140),5)</f>
        <v>0</v>
      </c>
      <c r="AM140" s="7"/>
      <c r="AN140" s="9">
        <v>0</v>
      </c>
      <c r="AO140" s="7"/>
      <c r="AP140" s="9">
        <v>20724.38</v>
      </c>
      <c r="AQ140" s="7"/>
      <c r="AR140" s="9">
        <f>ROUND((AN140-AP140),5)</f>
        <v>-20724.38</v>
      </c>
      <c r="AS140" s="7"/>
      <c r="AT140" s="10">
        <f>ROUND(IF(AP140=0, IF(AN140=0, 0, 1), AN140/AP140),5)</f>
        <v>0</v>
      </c>
      <c r="AU140" s="7"/>
      <c r="AV140" s="9">
        <f>ROUND(H140+P140+X140+AF140+AN140,5)</f>
        <v>0</v>
      </c>
      <c r="AW140" s="7"/>
      <c r="AX140" s="9">
        <f>ROUND(J140+R140+Z140+AH140+AP140,5)</f>
        <v>103621.93</v>
      </c>
      <c r="AY140" s="7"/>
      <c r="AZ140" s="9">
        <f>ROUND((AV140-AX140),5)</f>
        <v>-103621.93</v>
      </c>
      <c r="BA140" s="7"/>
      <c r="BB140" s="10">
        <f>ROUND(IF(AX140=0, IF(AV140=0, 0, 1), AV140/AX140),5)</f>
        <v>0</v>
      </c>
    </row>
    <row r="141" spans="1:54" outlineLevel="3" x14ac:dyDescent="0.25">
      <c r="A141" s="2"/>
      <c r="B141" s="2"/>
      <c r="C141" s="2"/>
      <c r="D141" s="2"/>
      <c r="E141" s="2" t="s">
        <v>148</v>
      </c>
      <c r="F141" s="2"/>
      <c r="G141" s="2"/>
      <c r="H141" s="6">
        <f>ROUND(SUM(H127:H140),5)</f>
        <v>31005.33</v>
      </c>
      <c r="I141" s="7"/>
      <c r="J141" s="6">
        <f>ROUND(SUM(J127:J140),5)</f>
        <v>20724.41</v>
      </c>
      <c r="K141" s="7"/>
      <c r="L141" s="6">
        <f>ROUND((H141-J141),5)</f>
        <v>10280.92</v>
      </c>
      <c r="M141" s="7"/>
      <c r="N141" s="8">
        <f>ROUND(IF(J141=0, IF(H141=0, 0, 1), H141/J141),5)</f>
        <v>1.4960800000000001</v>
      </c>
      <c r="O141" s="7"/>
      <c r="P141" s="6">
        <f>ROUND(SUM(P127:P140),5)</f>
        <v>17506.86</v>
      </c>
      <c r="Q141" s="7"/>
      <c r="R141" s="6">
        <f>ROUND(SUM(R127:R140),5)</f>
        <v>20724.38</v>
      </c>
      <c r="S141" s="7"/>
      <c r="T141" s="6">
        <f>ROUND((P141-R141),5)</f>
        <v>-3217.52</v>
      </c>
      <c r="U141" s="7"/>
      <c r="V141" s="8">
        <f>ROUND(IF(R141=0, IF(P141=0, 0, 1), P141/R141),5)</f>
        <v>0.84475</v>
      </c>
      <c r="W141" s="7"/>
      <c r="X141" s="6">
        <f>ROUND(SUM(X127:X140),5)</f>
        <v>20557.810000000001</v>
      </c>
      <c r="Y141" s="7"/>
      <c r="Z141" s="6">
        <f>ROUND(SUM(Z127:Z140),5)</f>
        <v>20724.38</v>
      </c>
      <c r="AA141" s="7"/>
      <c r="AB141" s="6">
        <f>ROUND((X141-Z141),5)</f>
        <v>-166.57</v>
      </c>
      <c r="AC141" s="7"/>
      <c r="AD141" s="8">
        <f>ROUND(IF(Z141=0, IF(X141=0, 0, 1), X141/Z141),5)</f>
        <v>0.99195999999999995</v>
      </c>
      <c r="AE141" s="7"/>
      <c r="AF141" s="6">
        <f>ROUND(SUM(AF127:AF140),5)</f>
        <v>28264.52</v>
      </c>
      <c r="AG141" s="7"/>
      <c r="AH141" s="6">
        <f>ROUND(SUM(AH127:AH140),5)</f>
        <v>20724.38</v>
      </c>
      <c r="AI141" s="7"/>
      <c r="AJ141" s="6">
        <f>ROUND((AF141-AH141),5)</f>
        <v>7540.14</v>
      </c>
      <c r="AK141" s="7"/>
      <c r="AL141" s="8">
        <f>ROUND(IF(AH141=0, IF(AF141=0, 0, 1), AF141/AH141),5)</f>
        <v>1.3638300000000001</v>
      </c>
      <c r="AM141" s="7"/>
      <c r="AN141" s="6">
        <f>ROUND(SUM(AN127:AN140),5)</f>
        <v>25583.81</v>
      </c>
      <c r="AO141" s="7"/>
      <c r="AP141" s="6">
        <f>ROUND(SUM(AP127:AP140),5)</f>
        <v>20724.38</v>
      </c>
      <c r="AQ141" s="7"/>
      <c r="AR141" s="6">
        <f>ROUND((AN141-AP141),5)</f>
        <v>4859.43</v>
      </c>
      <c r="AS141" s="7"/>
      <c r="AT141" s="8">
        <f>ROUND(IF(AP141=0, IF(AN141=0, 0, 1), AN141/AP141),5)</f>
        <v>1.23448</v>
      </c>
      <c r="AU141" s="7"/>
      <c r="AV141" s="6">
        <f>ROUND(H141+P141+X141+AF141+AN141,5)</f>
        <v>122918.33</v>
      </c>
      <c r="AW141" s="7"/>
      <c r="AX141" s="6">
        <f>ROUND(J141+R141+Z141+AH141+AP141,5)</f>
        <v>103621.93</v>
      </c>
      <c r="AY141" s="7"/>
      <c r="AZ141" s="6">
        <f>ROUND((AV141-AX141),5)</f>
        <v>19296.400000000001</v>
      </c>
      <c r="BA141" s="7"/>
      <c r="BB141" s="8">
        <f>ROUND(IF(AX141=0, IF(AV141=0, 0, 1), AV141/AX141),5)</f>
        <v>1.1862200000000001</v>
      </c>
    </row>
    <row r="142" spans="1:54" outlineLevel="4" x14ac:dyDescent="0.25">
      <c r="A142" s="2"/>
      <c r="B142" s="2"/>
      <c r="C142" s="2"/>
      <c r="D142" s="2"/>
      <c r="E142" s="2" t="s">
        <v>149</v>
      </c>
      <c r="F142" s="2"/>
      <c r="G142" s="2"/>
      <c r="H142" s="6"/>
      <c r="I142" s="7"/>
      <c r="J142" s="6"/>
      <c r="K142" s="7"/>
      <c r="L142" s="6"/>
      <c r="M142" s="7"/>
      <c r="N142" s="8"/>
      <c r="O142" s="7"/>
      <c r="P142" s="6"/>
      <c r="Q142" s="7"/>
      <c r="R142" s="6"/>
      <c r="S142" s="7"/>
      <c r="T142" s="6"/>
      <c r="U142" s="7"/>
      <c r="V142" s="8"/>
      <c r="W142" s="7"/>
      <c r="X142" s="6"/>
      <c r="Y142" s="7"/>
      <c r="Z142" s="6"/>
      <c r="AA142" s="7"/>
      <c r="AB142" s="6"/>
      <c r="AC142" s="7"/>
      <c r="AD142" s="8"/>
      <c r="AE142" s="7"/>
      <c r="AF142" s="6"/>
      <c r="AG142" s="7"/>
      <c r="AH142" s="6"/>
      <c r="AI142" s="7"/>
      <c r="AJ142" s="6"/>
      <c r="AK142" s="7"/>
      <c r="AL142" s="8"/>
      <c r="AM142" s="7"/>
      <c r="AN142" s="6"/>
      <c r="AO142" s="7"/>
      <c r="AP142" s="6"/>
      <c r="AQ142" s="7"/>
      <c r="AR142" s="6"/>
      <c r="AS142" s="7"/>
      <c r="AT142" s="8"/>
      <c r="AU142" s="7"/>
      <c r="AV142" s="6"/>
      <c r="AW142" s="7"/>
      <c r="AX142" s="6"/>
      <c r="AY142" s="7"/>
      <c r="AZ142" s="6"/>
      <c r="BA142" s="7"/>
      <c r="BB142" s="8"/>
    </row>
    <row r="143" spans="1:54" outlineLevel="4" x14ac:dyDescent="0.25">
      <c r="A143" s="2"/>
      <c r="B143" s="2"/>
      <c r="C143" s="2"/>
      <c r="D143" s="2"/>
      <c r="E143" s="2"/>
      <c r="F143" s="2" t="s">
        <v>150</v>
      </c>
      <c r="G143" s="2"/>
      <c r="H143" s="6">
        <v>0</v>
      </c>
      <c r="I143" s="7"/>
      <c r="J143" s="6">
        <v>0</v>
      </c>
      <c r="K143" s="7"/>
      <c r="L143" s="6">
        <f>ROUND((H143-J143),5)</f>
        <v>0</v>
      </c>
      <c r="M143" s="7"/>
      <c r="N143" s="8">
        <f>ROUND(IF(J143=0, IF(H143=0, 0, 1), H143/J143),5)</f>
        <v>0</v>
      </c>
      <c r="O143" s="7"/>
      <c r="P143" s="6">
        <v>465</v>
      </c>
      <c r="Q143" s="7"/>
      <c r="R143" s="6">
        <v>0</v>
      </c>
      <c r="S143" s="7"/>
      <c r="T143" s="6">
        <f>ROUND((P143-R143),5)</f>
        <v>465</v>
      </c>
      <c r="U143" s="7"/>
      <c r="V143" s="8">
        <f>ROUND(IF(R143=0, IF(P143=0, 0, 1), P143/R143),5)</f>
        <v>1</v>
      </c>
      <c r="W143" s="7"/>
      <c r="X143" s="6">
        <v>0</v>
      </c>
      <c r="Y143" s="7"/>
      <c r="Z143" s="6">
        <v>0</v>
      </c>
      <c r="AA143" s="7"/>
      <c r="AB143" s="6">
        <f>ROUND((X143-Z143),5)</f>
        <v>0</v>
      </c>
      <c r="AC143" s="7"/>
      <c r="AD143" s="8">
        <f>ROUND(IF(Z143=0, IF(X143=0, 0, 1), X143/Z143),5)</f>
        <v>0</v>
      </c>
      <c r="AE143" s="7"/>
      <c r="AF143" s="6">
        <v>0</v>
      </c>
      <c r="AG143" s="7"/>
      <c r="AH143" s="6">
        <v>0</v>
      </c>
      <c r="AI143" s="7"/>
      <c r="AJ143" s="6">
        <f>ROUND((AF143-AH143),5)</f>
        <v>0</v>
      </c>
      <c r="AK143" s="7"/>
      <c r="AL143" s="8">
        <f>ROUND(IF(AH143=0, IF(AF143=0, 0, 1), AF143/AH143),5)</f>
        <v>0</v>
      </c>
      <c r="AM143" s="7"/>
      <c r="AN143" s="6">
        <v>0</v>
      </c>
      <c r="AO143" s="7"/>
      <c r="AP143" s="6">
        <v>0</v>
      </c>
      <c r="AQ143" s="7"/>
      <c r="AR143" s="6">
        <f>ROUND((AN143-AP143),5)</f>
        <v>0</v>
      </c>
      <c r="AS143" s="7"/>
      <c r="AT143" s="8">
        <f>ROUND(IF(AP143=0, IF(AN143=0, 0, 1), AN143/AP143),5)</f>
        <v>0</v>
      </c>
      <c r="AU143" s="7"/>
      <c r="AV143" s="6">
        <f>ROUND(H143+P143+X143+AF143+AN143,5)</f>
        <v>465</v>
      </c>
      <c r="AW143" s="7"/>
      <c r="AX143" s="6">
        <f>ROUND(J143+R143+Z143+AH143+AP143,5)</f>
        <v>0</v>
      </c>
      <c r="AY143" s="7"/>
      <c r="AZ143" s="6">
        <f>ROUND((AV143-AX143),5)</f>
        <v>465</v>
      </c>
      <c r="BA143" s="7"/>
      <c r="BB143" s="8">
        <f>ROUND(IF(AX143=0, IF(AV143=0, 0, 1), AV143/AX143),5)</f>
        <v>1</v>
      </c>
    </row>
    <row r="144" spans="1:54" outlineLevel="4" x14ac:dyDescent="0.25">
      <c r="A144" s="2"/>
      <c r="B144" s="2"/>
      <c r="C144" s="2"/>
      <c r="D144" s="2"/>
      <c r="E144" s="2"/>
      <c r="F144" s="2" t="s">
        <v>151</v>
      </c>
      <c r="G144" s="2"/>
      <c r="H144" s="6">
        <v>2050.73</v>
      </c>
      <c r="I144" s="7"/>
      <c r="J144" s="6">
        <v>0</v>
      </c>
      <c r="K144" s="7"/>
      <c r="L144" s="6">
        <f>ROUND((H144-J144),5)</f>
        <v>2050.73</v>
      </c>
      <c r="M144" s="7"/>
      <c r="N144" s="8">
        <f>ROUND(IF(J144=0, IF(H144=0, 0, 1), H144/J144),5)</f>
        <v>1</v>
      </c>
      <c r="O144" s="7"/>
      <c r="P144" s="6">
        <v>11930.73</v>
      </c>
      <c r="Q144" s="7"/>
      <c r="R144" s="6">
        <v>0</v>
      </c>
      <c r="S144" s="7"/>
      <c r="T144" s="6">
        <f>ROUND((P144-R144),5)</f>
        <v>11930.73</v>
      </c>
      <c r="U144" s="7"/>
      <c r="V144" s="8">
        <f>ROUND(IF(R144=0, IF(P144=0, 0, 1), P144/R144),5)</f>
        <v>1</v>
      </c>
      <c r="W144" s="7"/>
      <c r="X144" s="6">
        <v>9775.0400000000009</v>
      </c>
      <c r="Y144" s="7"/>
      <c r="Z144" s="6">
        <v>0</v>
      </c>
      <c r="AA144" s="7"/>
      <c r="AB144" s="6">
        <f>ROUND((X144-Z144),5)</f>
        <v>9775.0400000000009</v>
      </c>
      <c r="AC144" s="7"/>
      <c r="AD144" s="8">
        <f>ROUND(IF(Z144=0, IF(X144=0, 0, 1), X144/Z144),5)</f>
        <v>1</v>
      </c>
      <c r="AE144" s="7"/>
      <c r="AF144" s="6">
        <v>5018.1899999999996</v>
      </c>
      <c r="AG144" s="7"/>
      <c r="AH144" s="6">
        <v>0</v>
      </c>
      <c r="AI144" s="7"/>
      <c r="AJ144" s="6">
        <f>ROUND((AF144-AH144),5)</f>
        <v>5018.1899999999996</v>
      </c>
      <c r="AK144" s="7"/>
      <c r="AL144" s="8">
        <f>ROUND(IF(AH144=0, IF(AF144=0, 0, 1), AF144/AH144),5)</f>
        <v>1</v>
      </c>
      <c r="AM144" s="7"/>
      <c r="AN144" s="6">
        <v>3289.11</v>
      </c>
      <c r="AO144" s="7"/>
      <c r="AP144" s="6">
        <v>0</v>
      </c>
      <c r="AQ144" s="7"/>
      <c r="AR144" s="6">
        <f>ROUND((AN144-AP144),5)</f>
        <v>3289.11</v>
      </c>
      <c r="AS144" s="7"/>
      <c r="AT144" s="8">
        <f>ROUND(IF(AP144=0, IF(AN144=0, 0, 1), AN144/AP144),5)</f>
        <v>1</v>
      </c>
      <c r="AU144" s="7"/>
      <c r="AV144" s="6">
        <f>ROUND(H144+P144+X144+AF144+AN144,5)</f>
        <v>32063.8</v>
      </c>
      <c r="AW144" s="7"/>
      <c r="AX144" s="6">
        <f>ROUND(J144+R144+Z144+AH144+AP144,5)</f>
        <v>0</v>
      </c>
      <c r="AY144" s="7"/>
      <c r="AZ144" s="6">
        <f>ROUND((AV144-AX144),5)</f>
        <v>32063.8</v>
      </c>
      <c r="BA144" s="7"/>
      <c r="BB144" s="8">
        <f>ROUND(IF(AX144=0, IF(AV144=0, 0, 1), AV144/AX144),5)</f>
        <v>1</v>
      </c>
    </row>
    <row r="145" spans="1:54" outlineLevel="4" x14ac:dyDescent="0.25">
      <c r="A145" s="2"/>
      <c r="B145" s="2"/>
      <c r="C145" s="2"/>
      <c r="D145" s="2"/>
      <c r="E145" s="2"/>
      <c r="F145" s="2" t="s">
        <v>152</v>
      </c>
      <c r="G145" s="2"/>
      <c r="H145" s="6">
        <v>243</v>
      </c>
      <c r="I145" s="7"/>
      <c r="J145" s="6"/>
      <c r="K145" s="7"/>
      <c r="L145" s="6"/>
      <c r="M145" s="7"/>
      <c r="N145" s="8"/>
      <c r="O145" s="7"/>
      <c r="P145" s="6">
        <v>0</v>
      </c>
      <c r="Q145" s="7"/>
      <c r="R145" s="6"/>
      <c r="S145" s="7"/>
      <c r="T145" s="6"/>
      <c r="U145" s="7"/>
      <c r="V145" s="8"/>
      <c r="W145" s="7"/>
      <c r="X145" s="6">
        <v>0</v>
      </c>
      <c r="Y145" s="7"/>
      <c r="Z145" s="6"/>
      <c r="AA145" s="7"/>
      <c r="AB145" s="6"/>
      <c r="AC145" s="7"/>
      <c r="AD145" s="8"/>
      <c r="AE145" s="7"/>
      <c r="AF145" s="6">
        <v>0</v>
      </c>
      <c r="AG145" s="7"/>
      <c r="AH145" s="6"/>
      <c r="AI145" s="7"/>
      <c r="AJ145" s="6"/>
      <c r="AK145" s="7"/>
      <c r="AL145" s="8"/>
      <c r="AM145" s="7"/>
      <c r="AN145" s="6">
        <v>360</v>
      </c>
      <c r="AO145" s="7"/>
      <c r="AP145" s="6"/>
      <c r="AQ145" s="7"/>
      <c r="AR145" s="6"/>
      <c r="AS145" s="7"/>
      <c r="AT145" s="8"/>
      <c r="AU145" s="7"/>
      <c r="AV145" s="6">
        <f>ROUND(H145+P145+X145+AF145+AN145,5)</f>
        <v>603</v>
      </c>
      <c r="AW145" s="7"/>
      <c r="AX145" s="6"/>
      <c r="AY145" s="7"/>
      <c r="AZ145" s="6"/>
      <c r="BA145" s="7"/>
      <c r="BB145" s="8"/>
    </row>
    <row r="146" spans="1:54" outlineLevel="4" x14ac:dyDescent="0.25">
      <c r="A146" s="2"/>
      <c r="B146" s="2"/>
      <c r="C146" s="2"/>
      <c r="D146" s="2"/>
      <c r="E146" s="2"/>
      <c r="F146" s="2" t="s">
        <v>153</v>
      </c>
      <c r="G146" s="2"/>
      <c r="H146" s="6">
        <v>881.94</v>
      </c>
      <c r="I146" s="7"/>
      <c r="J146" s="6">
        <v>0</v>
      </c>
      <c r="K146" s="7"/>
      <c r="L146" s="6">
        <f>ROUND((H146-J146),5)</f>
        <v>881.94</v>
      </c>
      <c r="M146" s="7"/>
      <c r="N146" s="8">
        <f>ROUND(IF(J146=0, IF(H146=0, 0, 1), H146/J146),5)</f>
        <v>1</v>
      </c>
      <c r="O146" s="7"/>
      <c r="P146" s="6">
        <v>655.7</v>
      </c>
      <c r="Q146" s="7"/>
      <c r="R146" s="6">
        <v>0</v>
      </c>
      <c r="S146" s="7"/>
      <c r="T146" s="6">
        <f>ROUND((P146-R146),5)</f>
        <v>655.7</v>
      </c>
      <c r="U146" s="7"/>
      <c r="V146" s="8">
        <f>ROUND(IF(R146=0, IF(P146=0, 0, 1), P146/R146),5)</f>
        <v>1</v>
      </c>
      <c r="W146" s="7"/>
      <c r="X146" s="6">
        <v>237.87</v>
      </c>
      <c r="Y146" s="7"/>
      <c r="Z146" s="6">
        <v>0</v>
      </c>
      <c r="AA146" s="7"/>
      <c r="AB146" s="6">
        <f>ROUND((X146-Z146),5)</f>
        <v>237.87</v>
      </c>
      <c r="AC146" s="7"/>
      <c r="AD146" s="8">
        <f>ROUND(IF(Z146=0, IF(X146=0, 0, 1), X146/Z146),5)</f>
        <v>1</v>
      </c>
      <c r="AE146" s="7"/>
      <c r="AF146" s="6">
        <v>582.5</v>
      </c>
      <c r="AG146" s="7"/>
      <c r="AH146" s="6">
        <v>0</v>
      </c>
      <c r="AI146" s="7"/>
      <c r="AJ146" s="6">
        <f>ROUND((AF146-AH146),5)</f>
        <v>582.5</v>
      </c>
      <c r="AK146" s="7"/>
      <c r="AL146" s="8">
        <f>ROUND(IF(AH146=0, IF(AF146=0, 0, 1), AF146/AH146),5)</f>
        <v>1</v>
      </c>
      <c r="AM146" s="7"/>
      <c r="AN146" s="6">
        <v>0</v>
      </c>
      <c r="AO146" s="7"/>
      <c r="AP146" s="6">
        <v>0</v>
      </c>
      <c r="AQ146" s="7"/>
      <c r="AR146" s="6">
        <f>ROUND((AN146-AP146),5)</f>
        <v>0</v>
      </c>
      <c r="AS146" s="7"/>
      <c r="AT146" s="8">
        <f>ROUND(IF(AP146=0, IF(AN146=0, 0, 1), AN146/AP146),5)</f>
        <v>0</v>
      </c>
      <c r="AU146" s="7"/>
      <c r="AV146" s="6">
        <f>ROUND(H146+P146+X146+AF146+AN146,5)</f>
        <v>2358.0100000000002</v>
      </c>
      <c r="AW146" s="7"/>
      <c r="AX146" s="6">
        <f>ROUND(J146+R146+Z146+AH146+AP146,5)</f>
        <v>0</v>
      </c>
      <c r="AY146" s="7"/>
      <c r="AZ146" s="6">
        <f>ROUND((AV146-AX146),5)</f>
        <v>2358.0100000000002</v>
      </c>
      <c r="BA146" s="7"/>
      <c r="BB146" s="8">
        <f>ROUND(IF(AX146=0, IF(AV146=0, 0, 1), AV146/AX146),5)</f>
        <v>1</v>
      </c>
    </row>
    <row r="147" spans="1:54" outlineLevel="4" x14ac:dyDescent="0.25">
      <c r="A147" s="2"/>
      <c r="B147" s="2"/>
      <c r="C147" s="2"/>
      <c r="D147" s="2"/>
      <c r="E147" s="2"/>
      <c r="F147" s="2" t="s">
        <v>154</v>
      </c>
      <c r="G147" s="2"/>
      <c r="H147" s="6">
        <v>0</v>
      </c>
      <c r="I147" s="7"/>
      <c r="J147" s="6">
        <v>0</v>
      </c>
      <c r="K147" s="7"/>
      <c r="L147" s="6">
        <f>ROUND((H147-J147),5)</f>
        <v>0</v>
      </c>
      <c r="M147" s="7"/>
      <c r="N147" s="8">
        <f>ROUND(IF(J147=0, IF(H147=0, 0, 1), H147/J147),5)</f>
        <v>0</v>
      </c>
      <c r="O147" s="7"/>
      <c r="P147" s="6">
        <v>0</v>
      </c>
      <c r="Q147" s="7"/>
      <c r="R147" s="6">
        <v>0</v>
      </c>
      <c r="S147" s="7"/>
      <c r="T147" s="6">
        <f>ROUND((P147-R147),5)</f>
        <v>0</v>
      </c>
      <c r="U147" s="7"/>
      <c r="V147" s="8">
        <f>ROUND(IF(R147=0, IF(P147=0, 0, 1), P147/R147),5)</f>
        <v>0</v>
      </c>
      <c r="W147" s="7"/>
      <c r="X147" s="6">
        <v>0</v>
      </c>
      <c r="Y147" s="7"/>
      <c r="Z147" s="6">
        <v>0</v>
      </c>
      <c r="AA147" s="7"/>
      <c r="AB147" s="6">
        <f>ROUND((X147-Z147),5)</f>
        <v>0</v>
      </c>
      <c r="AC147" s="7"/>
      <c r="AD147" s="8">
        <f>ROUND(IF(Z147=0, IF(X147=0, 0, 1), X147/Z147),5)</f>
        <v>0</v>
      </c>
      <c r="AE147" s="7"/>
      <c r="AF147" s="6">
        <v>0</v>
      </c>
      <c r="AG147" s="7"/>
      <c r="AH147" s="6">
        <v>0</v>
      </c>
      <c r="AI147" s="7"/>
      <c r="AJ147" s="6">
        <f>ROUND((AF147-AH147),5)</f>
        <v>0</v>
      </c>
      <c r="AK147" s="7"/>
      <c r="AL147" s="8">
        <f>ROUND(IF(AH147=0, IF(AF147=0, 0, 1), AF147/AH147),5)</f>
        <v>0</v>
      </c>
      <c r="AM147" s="7"/>
      <c r="AN147" s="6">
        <v>0</v>
      </c>
      <c r="AO147" s="7"/>
      <c r="AP147" s="6">
        <v>0</v>
      </c>
      <c r="AQ147" s="7"/>
      <c r="AR147" s="6">
        <f>ROUND((AN147-AP147),5)</f>
        <v>0</v>
      </c>
      <c r="AS147" s="7"/>
      <c r="AT147" s="8">
        <f>ROUND(IF(AP147=0, IF(AN147=0, 0, 1), AN147/AP147),5)</f>
        <v>0</v>
      </c>
      <c r="AU147" s="7"/>
      <c r="AV147" s="6">
        <f>ROUND(H147+P147+X147+AF147+AN147,5)</f>
        <v>0</v>
      </c>
      <c r="AW147" s="7"/>
      <c r="AX147" s="6">
        <f>ROUND(J147+R147+Z147+AH147+AP147,5)</f>
        <v>0</v>
      </c>
      <c r="AY147" s="7"/>
      <c r="AZ147" s="6">
        <f>ROUND((AV147-AX147),5)</f>
        <v>0</v>
      </c>
      <c r="BA147" s="7"/>
      <c r="BB147" s="8">
        <f>ROUND(IF(AX147=0, IF(AV147=0, 0, 1), AV147/AX147),5)</f>
        <v>0</v>
      </c>
    </row>
    <row r="148" spans="1:54" ht="15.75" outlineLevel="4" thickBot="1" x14ac:dyDescent="0.3">
      <c r="A148" s="2"/>
      <c r="B148" s="2"/>
      <c r="C148" s="2"/>
      <c r="D148" s="2"/>
      <c r="E148" s="2"/>
      <c r="F148" s="2" t="s">
        <v>155</v>
      </c>
      <c r="G148" s="2"/>
      <c r="H148" s="9">
        <v>0</v>
      </c>
      <c r="I148" s="7"/>
      <c r="J148" s="9">
        <v>5791.63</v>
      </c>
      <c r="K148" s="7"/>
      <c r="L148" s="9">
        <f>ROUND((H148-J148),5)</f>
        <v>-5791.63</v>
      </c>
      <c r="M148" s="7"/>
      <c r="N148" s="10">
        <f>ROUND(IF(J148=0, IF(H148=0, 0, 1), H148/J148),5)</f>
        <v>0</v>
      </c>
      <c r="O148" s="7"/>
      <c r="P148" s="9">
        <v>0</v>
      </c>
      <c r="Q148" s="7"/>
      <c r="R148" s="9">
        <v>5791.67</v>
      </c>
      <c r="S148" s="7"/>
      <c r="T148" s="9">
        <f>ROUND((P148-R148),5)</f>
        <v>-5791.67</v>
      </c>
      <c r="U148" s="7"/>
      <c r="V148" s="10">
        <f>ROUND(IF(R148=0, IF(P148=0, 0, 1), P148/R148),5)</f>
        <v>0</v>
      </c>
      <c r="W148" s="7"/>
      <c r="X148" s="9">
        <v>0</v>
      </c>
      <c r="Y148" s="7"/>
      <c r="Z148" s="9">
        <v>5791.67</v>
      </c>
      <c r="AA148" s="7"/>
      <c r="AB148" s="9">
        <f>ROUND((X148-Z148),5)</f>
        <v>-5791.67</v>
      </c>
      <c r="AC148" s="7"/>
      <c r="AD148" s="10">
        <f>ROUND(IF(Z148=0, IF(X148=0, 0, 1), X148/Z148),5)</f>
        <v>0</v>
      </c>
      <c r="AE148" s="7"/>
      <c r="AF148" s="9">
        <v>0</v>
      </c>
      <c r="AG148" s="7"/>
      <c r="AH148" s="9">
        <v>5791.67</v>
      </c>
      <c r="AI148" s="7"/>
      <c r="AJ148" s="9">
        <f>ROUND((AF148-AH148),5)</f>
        <v>-5791.67</v>
      </c>
      <c r="AK148" s="7"/>
      <c r="AL148" s="10">
        <f>ROUND(IF(AH148=0, IF(AF148=0, 0, 1), AF148/AH148),5)</f>
        <v>0</v>
      </c>
      <c r="AM148" s="7"/>
      <c r="AN148" s="9">
        <v>0</v>
      </c>
      <c r="AO148" s="7"/>
      <c r="AP148" s="9">
        <v>5791.67</v>
      </c>
      <c r="AQ148" s="7"/>
      <c r="AR148" s="9">
        <f>ROUND((AN148-AP148),5)</f>
        <v>-5791.67</v>
      </c>
      <c r="AS148" s="7"/>
      <c r="AT148" s="10">
        <f>ROUND(IF(AP148=0, IF(AN148=0, 0, 1), AN148/AP148),5)</f>
        <v>0</v>
      </c>
      <c r="AU148" s="7"/>
      <c r="AV148" s="9">
        <f>ROUND(H148+P148+X148+AF148+AN148,5)</f>
        <v>0</v>
      </c>
      <c r="AW148" s="7"/>
      <c r="AX148" s="9">
        <f>ROUND(J148+R148+Z148+AH148+AP148,5)</f>
        <v>28958.31</v>
      </c>
      <c r="AY148" s="7"/>
      <c r="AZ148" s="9">
        <f>ROUND((AV148-AX148),5)</f>
        <v>-28958.31</v>
      </c>
      <c r="BA148" s="7"/>
      <c r="BB148" s="10">
        <f>ROUND(IF(AX148=0, IF(AV148=0, 0, 1), AV148/AX148),5)</f>
        <v>0</v>
      </c>
    </row>
    <row r="149" spans="1:54" outlineLevel="3" x14ac:dyDescent="0.25">
      <c r="A149" s="2"/>
      <c r="B149" s="2"/>
      <c r="C149" s="2"/>
      <c r="D149" s="2"/>
      <c r="E149" s="2" t="s">
        <v>156</v>
      </c>
      <c r="F149" s="2"/>
      <c r="G149" s="2"/>
      <c r="H149" s="6">
        <f>ROUND(SUM(H142:H148),5)</f>
        <v>3175.67</v>
      </c>
      <c r="I149" s="7"/>
      <c r="J149" s="6">
        <f>ROUND(SUM(J142:J148),5)</f>
        <v>5791.63</v>
      </c>
      <c r="K149" s="7"/>
      <c r="L149" s="6">
        <f>ROUND((H149-J149),5)</f>
        <v>-2615.96</v>
      </c>
      <c r="M149" s="7"/>
      <c r="N149" s="8">
        <f>ROUND(IF(J149=0, IF(H149=0, 0, 1), H149/J149),5)</f>
        <v>0.54832000000000003</v>
      </c>
      <c r="O149" s="7"/>
      <c r="P149" s="6">
        <f>ROUND(SUM(P142:P148),5)</f>
        <v>13051.43</v>
      </c>
      <c r="Q149" s="7"/>
      <c r="R149" s="6">
        <f>ROUND(SUM(R142:R148),5)</f>
        <v>5791.67</v>
      </c>
      <c r="S149" s="7"/>
      <c r="T149" s="6">
        <f>ROUND((P149-R149),5)</f>
        <v>7259.76</v>
      </c>
      <c r="U149" s="7"/>
      <c r="V149" s="8">
        <f>ROUND(IF(R149=0, IF(P149=0, 0, 1), P149/R149),5)</f>
        <v>2.2534800000000001</v>
      </c>
      <c r="W149" s="7"/>
      <c r="X149" s="6">
        <f>ROUND(SUM(X142:X148),5)</f>
        <v>10012.91</v>
      </c>
      <c r="Y149" s="7"/>
      <c r="Z149" s="6">
        <f>ROUND(SUM(Z142:Z148),5)</f>
        <v>5791.67</v>
      </c>
      <c r="AA149" s="7"/>
      <c r="AB149" s="6">
        <f>ROUND((X149-Z149),5)</f>
        <v>4221.24</v>
      </c>
      <c r="AC149" s="7"/>
      <c r="AD149" s="8">
        <f>ROUND(IF(Z149=0, IF(X149=0, 0, 1), X149/Z149),5)</f>
        <v>1.72885</v>
      </c>
      <c r="AE149" s="7"/>
      <c r="AF149" s="6">
        <f>ROUND(SUM(AF142:AF148),5)</f>
        <v>5600.69</v>
      </c>
      <c r="AG149" s="7"/>
      <c r="AH149" s="6">
        <f>ROUND(SUM(AH142:AH148),5)</f>
        <v>5791.67</v>
      </c>
      <c r="AI149" s="7"/>
      <c r="AJ149" s="6">
        <f>ROUND((AF149-AH149),5)</f>
        <v>-190.98</v>
      </c>
      <c r="AK149" s="7"/>
      <c r="AL149" s="8">
        <f>ROUND(IF(AH149=0, IF(AF149=0, 0, 1), AF149/AH149),5)</f>
        <v>0.96702999999999995</v>
      </c>
      <c r="AM149" s="7"/>
      <c r="AN149" s="6">
        <f>ROUND(SUM(AN142:AN148),5)</f>
        <v>3649.11</v>
      </c>
      <c r="AO149" s="7"/>
      <c r="AP149" s="6">
        <f>ROUND(SUM(AP142:AP148),5)</f>
        <v>5791.67</v>
      </c>
      <c r="AQ149" s="7"/>
      <c r="AR149" s="6">
        <f>ROUND((AN149-AP149),5)</f>
        <v>-2142.56</v>
      </c>
      <c r="AS149" s="7"/>
      <c r="AT149" s="8">
        <f>ROUND(IF(AP149=0, IF(AN149=0, 0, 1), AN149/AP149),5)</f>
        <v>0.63005999999999995</v>
      </c>
      <c r="AU149" s="7"/>
      <c r="AV149" s="6">
        <f>ROUND(H149+P149+X149+AF149+AN149,5)</f>
        <v>35489.81</v>
      </c>
      <c r="AW149" s="7"/>
      <c r="AX149" s="6">
        <f>ROUND(J149+R149+Z149+AH149+AP149,5)</f>
        <v>28958.31</v>
      </c>
      <c r="AY149" s="7"/>
      <c r="AZ149" s="6">
        <f>ROUND((AV149-AX149),5)</f>
        <v>6531.5</v>
      </c>
      <c r="BA149" s="7"/>
      <c r="BB149" s="8">
        <f>ROUND(IF(AX149=0, IF(AV149=0, 0, 1), AV149/AX149),5)</f>
        <v>1.2255499999999999</v>
      </c>
    </row>
    <row r="150" spans="1:54" outlineLevel="4" x14ac:dyDescent="0.25">
      <c r="A150" s="2"/>
      <c r="B150" s="2"/>
      <c r="C150" s="2"/>
      <c r="D150" s="2"/>
      <c r="E150" s="2" t="s">
        <v>157</v>
      </c>
      <c r="F150" s="2"/>
      <c r="G150" s="2"/>
      <c r="H150" s="6"/>
      <c r="I150" s="7"/>
      <c r="J150" s="6"/>
      <c r="K150" s="7"/>
      <c r="L150" s="6"/>
      <c r="M150" s="7"/>
      <c r="N150" s="8"/>
      <c r="O150" s="7"/>
      <c r="P150" s="6"/>
      <c r="Q150" s="7"/>
      <c r="R150" s="6"/>
      <c r="S150" s="7"/>
      <c r="T150" s="6"/>
      <c r="U150" s="7"/>
      <c r="V150" s="8"/>
      <c r="W150" s="7"/>
      <c r="X150" s="6"/>
      <c r="Y150" s="7"/>
      <c r="Z150" s="6"/>
      <c r="AA150" s="7"/>
      <c r="AB150" s="6"/>
      <c r="AC150" s="7"/>
      <c r="AD150" s="8"/>
      <c r="AE150" s="7"/>
      <c r="AF150" s="6"/>
      <c r="AG150" s="7"/>
      <c r="AH150" s="6"/>
      <c r="AI150" s="7"/>
      <c r="AJ150" s="6"/>
      <c r="AK150" s="7"/>
      <c r="AL150" s="8"/>
      <c r="AM150" s="7"/>
      <c r="AN150" s="6"/>
      <c r="AO150" s="7"/>
      <c r="AP150" s="6"/>
      <c r="AQ150" s="7"/>
      <c r="AR150" s="6"/>
      <c r="AS150" s="7"/>
      <c r="AT150" s="8"/>
      <c r="AU150" s="7"/>
      <c r="AV150" s="6"/>
      <c r="AW150" s="7"/>
      <c r="AX150" s="6"/>
      <c r="AY150" s="7"/>
      <c r="AZ150" s="6"/>
      <c r="BA150" s="7"/>
      <c r="BB150" s="8"/>
    </row>
    <row r="151" spans="1:54" outlineLevel="4" x14ac:dyDescent="0.25">
      <c r="A151" s="2"/>
      <c r="B151" s="2"/>
      <c r="C151" s="2"/>
      <c r="D151" s="2"/>
      <c r="E151" s="2"/>
      <c r="F151" s="2" t="s">
        <v>158</v>
      </c>
      <c r="G151" s="2"/>
      <c r="H151" s="6">
        <v>0</v>
      </c>
      <c r="I151" s="7"/>
      <c r="J151" s="6">
        <v>0</v>
      </c>
      <c r="K151" s="7"/>
      <c r="L151" s="6">
        <f>ROUND((H151-J151),5)</f>
        <v>0</v>
      </c>
      <c r="M151" s="7"/>
      <c r="N151" s="8">
        <f>ROUND(IF(J151=0, IF(H151=0, 0, 1), H151/J151),5)</f>
        <v>0</v>
      </c>
      <c r="O151" s="7"/>
      <c r="P151" s="6">
        <v>0</v>
      </c>
      <c r="Q151" s="7"/>
      <c r="R151" s="6">
        <v>0</v>
      </c>
      <c r="S151" s="7"/>
      <c r="T151" s="6">
        <f>ROUND((P151-R151),5)</f>
        <v>0</v>
      </c>
      <c r="U151" s="7"/>
      <c r="V151" s="8">
        <f>ROUND(IF(R151=0, IF(P151=0, 0, 1), P151/R151),5)</f>
        <v>0</v>
      </c>
      <c r="W151" s="7"/>
      <c r="X151" s="6">
        <v>3750</v>
      </c>
      <c r="Y151" s="7"/>
      <c r="Z151" s="6">
        <v>0</v>
      </c>
      <c r="AA151" s="7"/>
      <c r="AB151" s="6">
        <f>ROUND((X151-Z151),5)</f>
        <v>3750</v>
      </c>
      <c r="AC151" s="7"/>
      <c r="AD151" s="8">
        <f>ROUND(IF(Z151=0, IF(X151=0, 0, 1), X151/Z151),5)</f>
        <v>1</v>
      </c>
      <c r="AE151" s="7"/>
      <c r="AF151" s="6">
        <v>3852.5</v>
      </c>
      <c r="AG151" s="7"/>
      <c r="AH151" s="6">
        <v>0</v>
      </c>
      <c r="AI151" s="7"/>
      <c r="AJ151" s="6">
        <f>ROUND((AF151-AH151),5)</f>
        <v>3852.5</v>
      </c>
      <c r="AK151" s="7"/>
      <c r="AL151" s="8">
        <f>ROUND(IF(AH151=0, IF(AF151=0, 0, 1), AF151/AH151),5)</f>
        <v>1</v>
      </c>
      <c r="AM151" s="7"/>
      <c r="AN151" s="6">
        <v>3852.5</v>
      </c>
      <c r="AO151" s="7"/>
      <c r="AP151" s="6">
        <v>0</v>
      </c>
      <c r="AQ151" s="7"/>
      <c r="AR151" s="6">
        <f>ROUND((AN151-AP151),5)</f>
        <v>3852.5</v>
      </c>
      <c r="AS151" s="7"/>
      <c r="AT151" s="8">
        <f>ROUND(IF(AP151=0, IF(AN151=0, 0, 1), AN151/AP151),5)</f>
        <v>1</v>
      </c>
      <c r="AU151" s="7"/>
      <c r="AV151" s="6">
        <f>ROUND(H151+P151+X151+AF151+AN151,5)</f>
        <v>11455</v>
      </c>
      <c r="AW151" s="7"/>
      <c r="AX151" s="6">
        <f>ROUND(J151+R151+Z151+AH151+AP151,5)</f>
        <v>0</v>
      </c>
      <c r="AY151" s="7"/>
      <c r="AZ151" s="6">
        <f>ROUND((AV151-AX151),5)</f>
        <v>11455</v>
      </c>
      <c r="BA151" s="7"/>
      <c r="BB151" s="8">
        <f>ROUND(IF(AX151=0, IF(AV151=0, 0, 1), AV151/AX151),5)</f>
        <v>1</v>
      </c>
    </row>
    <row r="152" spans="1:54" outlineLevel="4" x14ac:dyDescent="0.25">
      <c r="A152" s="2"/>
      <c r="B152" s="2"/>
      <c r="C152" s="2"/>
      <c r="D152" s="2"/>
      <c r="E152" s="2"/>
      <c r="F152" s="2" t="s">
        <v>159</v>
      </c>
      <c r="G152" s="2"/>
      <c r="H152" s="6">
        <v>0</v>
      </c>
      <c r="I152" s="7"/>
      <c r="J152" s="6">
        <v>0</v>
      </c>
      <c r="K152" s="7"/>
      <c r="L152" s="6">
        <f>ROUND((H152-J152),5)</f>
        <v>0</v>
      </c>
      <c r="M152" s="7"/>
      <c r="N152" s="8">
        <f>ROUND(IF(J152=0, IF(H152=0, 0, 1), H152/J152),5)</f>
        <v>0</v>
      </c>
      <c r="O152" s="7"/>
      <c r="P152" s="6">
        <v>0</v>
      </c>
      <c r="Q152" s="7"/>
      <c r="R152" s="6">
        <v>0</v>
      </c>
      <c r="S152" s="7"/>
      <c r="T152" s="6">
        <f>ROUND((P152-R152),5)</f>
        <v>0</v>
      </c>
      <c r="U152" s="7"/>
      <c r="V152" s="8">
        <f>ROUND(IF(R152=0, IF(P152=0, 0, 1), P152/R152),5)</f>
        <v>0</v>
      </c>
      <c r="W152" s="7"/>
      <c r="X152" s="6">
        <v>286.88</v>
      </c>
      <c r="Y152" s="7"/>
      <c r="Z152" s="6">
        <v>0</v>
      </c>
      <c r="AA152" s="7"/>
      <c r="AB152" s="6">
        <f>ROUND((X152-Z152),5)</f>
        <v>286.88</v>
      </c>
      <c r="AC152" s="7"/>
      <c r="AD152" s="8">
        <f>ROUND(IF(Z152=0, IF(X152=0, 0, 1), X152/Z152),5)</f>
        <v>1</v>
      </c>
      <c r="AE152" s="7"/>
      <c r="AF152" s="6">
        <v>294.72000000000003</v>
      </c>
      <c r="AG152" s="7"/>
      <c r="AH152" s="6">
        <v>0</v>
      </c>
      <c r="AI152" s="7"/>
      <c r="AJ152" s="6">
        <f>ROUND((AF152-AH152),5)</f>
        <v>294.72000000000003</v>
      </c>
      <c r="AK152" s="7"/>
      <c r="AL152" s="8">
        <f>ROUND(IF(AH152=0, IF(AF152=0, 0, 1), AF152/AH152),5)</f>
        <v>1</v>
      </c>
      <c r="AM152" s="7"/>
      <c r="AN152" s="6">
        <v>294.72000000000003</v>
      </c>
      <c r="AO152" s="7"/>
      <c r="AP152" s="6">
        <v>0</v>
      </c>
      <c r="AQ152" s="7"/>
      <c r="AR152" s="6">
        <f>ROUND((AN152-AP152),5)</f>
        <v>294.72000000000003</v>
      </c>
      <c r="AS152" s="7"/>
      <c r="AT152" s="8">
        <f>ROUND(IF(AP152=0, IF(AN152=0, 0, 1), AN152/AP152),5)</f>
        <v>1</v>
      </c>
      <c r="AU152" s="7"/>
      <c r="AV152" s="6">
        <f>ROUND(H152+P152+X152+AF152+AN152,5)</f>
        <v>876.32</v>
      </c>
      <c r="AW152" s="7"/>
      <c r="AX152" s="6">
        <f>ROUND(J152+R152+Z152+AH152+AP152,5)</f>
        <v>0</v>
      </c>
      <c r="AY152" s="7"/>
      <c r="AZ152" s="6">
        <f>ROUND((AV152-AX152),5)</f>
        <v>876.32</v>
      </c>
      <c r="BA152" s="7"/>
      <c r="BB152" s="8">
        <f>ROUND(IF(AX152=0, IF(AV152=0, 0, 1), AV152/AX152),5)</f>
        <v>1</v>
      </c>
    </row>
    <row r="153" spans="1:54" outlineLevel="4" x14ac:dyDescent="0.25">
      <c r="A153" s="2"/>
      <c r="B153" s="2"/>
      <c r="C153" s="2"/>
      <c r="D153" s="2"/>
      <c r="E153" s="2"/>
      <c r="F153" s="2" t="s">
        <v>160</v>
      </c>
      <c r="G153" s="2"/>
      <c r="H153" s="6">
        <v>0</v>
      </c>
      <c r="I153" s="7"/>
      <c r="J153" s="6"/>
      <c r="K153" s="7"/>
      <c r="L153" s="6"/>
      <c r="M153" s="7"/>
      <c r="N153" s="8"/>
      <c r="O153" s="7"/>
      <c r="P153" s="6">
        <v>0</v>
      </c>
      <c r="Q153" s="7"/>
      <c r="R153" s="6"/>
      <c r="S153" s="7"/>
      <c r="T153" s="6"/>
      <c r="U153" s="7"/>
      <c r="V153" s="8"/>
      <c r="W153" s="7"/>
      <c r="X153" s="6">
        <v>3259.42</v>
      </c>
      <c r="Y153" s="7"/>
      <c r="Z153" s="6"/>
      <c r="AA153" s="7"/>
      <c r="AB153" s="6"/>
      <c r="AC153" s="7"/>
      <c r="AD153" s="8"/>
      <c r="AE153" s="7"/>
      <c r="AF153" s="6">
        <v>0</v>
      </c>
      <c r="AG153" s="7"/>
      <c r="AH153" s="6"/>
      <c r="AI153" s="7"/>
      <c r="AJ153" s="6"/>
      <c r="AK153" s="7"/>
      <c r="AL153" s="8"/>
      <c r="AM153" s="7"/>
      <c r="AN153" s="6">
        <v>0</v>
      </c>
      <c r="AO153" s="7"/>
      <c r="AP153" s="6"/>
      <c r="AQ153" s="7"/>
      <c r="AR153" s="6"/>
      <c r="AS153" s="7"/>
      <c r="AT153" s="8"/>
      <c r="AU153" s="7"/>
      <c r="AV153" s="6">
        <f>ROUND(H153+P153+X153+AF153+AN153,5)</f>
        <v>3259.42</v>
      </c>
      <c r="AW153" s="7"/>
      <c r="AX153" s="6"/>
      <c r="AY153" s="7"/>
      <c r="AZ153" s="6"/>
      <c r="BA153" s="7"/>
      <c r="BB153" s="8"/>
    </row>
    <row r="154" spans="1:54" ht="15.75" outlineLevel="4" thickBot="1" x14ac:dyDescent="0.3">
      <c r="A154" s="2"/>
      <c r="B154" s="2"/>
      <c r="C154" s="2"/>
      <c r="D154" s="2"/>
      <c r="E154" s="2"/>
      <c r="F154" s="2" t="s">
        <v>161</v>
      </c>
      <c r="G154" s="2"/>
      <c r="H154" s="9">
        <v>0</v>
      </c>
      <c r="I154" s="7"/>
      <c r="J154" s="9">
        <v>4430.03</v>
      </c>
      <c r="K154" s="7"/>
      <c r="L154" s="9">
        <f>ROUND((H154-J154),5)</f>
        <v>-4430.03</v>
      </c>
      <c r="M154" s="7"/>
      <c r="N154" s="10">
        <f>ROUND(IF(J154=0, IF(H154=0, 0, 1), H154/J154),5)</f>
        <v>0</v>
      </c>
      <c r="O154" s="7"/>
      <c r="P154" s="9">
        <v>0</v>
      </c>
      <c r="Q154" s="7"/>
      <c r="R154" s="9">
        <v>4430.0600000000004</v>
      </c>
      <c r="S154" s="7"/>
      <c r="T154" s="9">
        <f>ROUND((P154-R154),5)</f>
        <v>-4430.0600000000004</v>
      </c>
      <c r="U154" s="7"/>
      <c r="V154" s="10">
        <f>ROUND(IF(R154=0, IF(P154=0, 0, 1), P154/R154),5)</f>
        <v>0</v>
      </c>
      <c r="W154" s="7"/>
      <c r="X154" s="9">
        <v>0</v>
      </c>
      <c r="Y154" s="7"/>
      <c r="Z154" s="9">
        <v>4430.0600000000004</v>
      </c>
      <c r="AA154" s="7"/>
      <c r="AB154" s="9">
        <f>ROUND((X154-Z154),5)</f>
        <v>-4430.0600000000004</v>
      </c>
      <c r="AC154" s="7"/>
      <c r="AD154" s="10">
        <f>ROUND(IF(Z154=0, IF(X154=0, 0, 1), X154/Z154),5)</f>
        <v>0</v>
      </c>
      <c r="AE154" s="7"/>
      <c r="AF154" s="9">
        <v>0</v>
      </c>
      <c r="AG154" s="7"/>
      <c r="AH154" s="9">
        <v>4430.0600000000004</v>
      </c>
      <c r="AI154" s="7"/>
      <c r="AJ154" s="9">
        <f>ROUND((AF154-AH154),5)</f>
        <v>-4430.0600000000004</v>
      </c>
      <c r="AK154" s="7"/>
      <c r="AL154" s="10">
        <f>ROUND(IF(AH154=0, IF(AF154=0, 0, 1), AF154/AH154),5)</f>
        <v>0</v>
      </c>
      <c r="AM154" s="7"/>
      <c r="AN154" s="9">
        <v>0</v>
      </c>
      <c r="AO154" s="7"/>
      <c r="AP154" s="9">
        <v>4430.0600000000004</v>
      </c>
      <c r="AQ154" s="7"/>
      <c r="AR154" s="9">
        <f>ROUND((AN154-AP154),5)</f>
        <v>-4430.0600000000004</v>
      </c>
      <c r="AS154" s="7"/>
      <c r="AT154" s="10">
        <f>ROUND(IF(AP154=0, IF(AN154=0, 0, 1), AN154/AP154),5)</f>
        <v>0</v>
      </c>
      <c r="AU154" s="7"/>
      <c r="AV154" s="9">
        <f>ROUND(H154+P154+X154+AF154+AN154,5)</f>
        <v>0</v>
      </c>
      <c r="AW154" s="7"/>
      <c r="AX154" s="9">
        <f>ROUND(J154+R154+Z154+AH154+AP154,5)</f>
        <v>22150.27</v>
      </c>
      <c r="AY154" s="7"/>
      <c r="AZ154" s="9">
        <f>ROUND((AV154-AX154),5)</f>
        <v>-22150.27</v>
      </c>
      <c r="BA154" s="7"/>
      <c r="BB154" s="10">
        <f>ROUND(IF(AX154=0, IF(AV154=0, 0, 1), AV154/AX154),5)</f>
        <v>0</v>
      </c>
    </row>
    <row r="155" spans="1:54" outlineLevel="3" x14ac:dyDescent="0.25">
      <c r="A155" s="2"/>
      <c r="B155" s="2"/>
      <c r="C155" s="2"/>
      <c r="D155" s="2"/>
      <c r="E155" s="2" t="s">
        <v>162</v>
      </c>
      <c r="F155" s="2"/>
      <c r="G155" s="2"/>
      <c r="H155" s="6">
        <f>ROUND(SUM(H150:H154),5)</f>
        <v>0</v>
      </c>
      <c r="I155" s="7"/>
      <c r="J155" s="6">
        <f>ROUND(SUM(J150:J154),5)</f>
        <v>4430.03</v>
      </c>
      <c r="K155" s="7"/>
      <c r="L155" s="6">
        <f>ROUND((H155-J155),5)</f>
        <v>-4430.03</v>
      </c>
      <c r="M155" s="7"/>
      <c r="N155" s="8">
        <f>ROUND(IF(J155=0, IF(H155=0, 0, 1), H155/J155),5)</f>
        <v>0</v>
      </c>
      <c r="O155" s="7"/>
      <c r="P155" s="6">
        <f>ROUND(SUM(P150:P154),5)</f>
        <v>0</v>
      </c>
      <c r="Q155" s="7"/>
      <c r="R155" s="6">
        <f>ROUND(SUM(R150:R154),5)</f>
        <v>4430.0600000000004</v>
      </c>
      <c r="S155" s="7"/>
      <c r="T155" s="6">
        <f>ROUND((P155-R155),5)</f>
        <v>-4430.0600000000004</v>
      </c>
      <c r="U155" s="7"/>
      <c r="V155" s="8">
        <f>ROUND(IF(R155=0, IF(P155=0, 0, 1), P155/R155),5)</f>
        <v>0</v>
      </c>
      <c r="W155" s="7"/>
      <c r="X155" s="6">
        <f>ROUND(SUM(X150:X154),5)</f>
        <v>7296.3</v>
      </c>
      <c r="Y155" s="7"/>
      <c r="Z155" s="6">
        <f>ROUND(SUM(Z150:Z154),5)</f>
        <v>4430.0600000000004</v>
      </c>
      <c r="AA155" s="7"/>
      <c r="AB155" s="6">
        <f>ROUND((X155-Z155),5)</f>
        <v>2866.24</v>
      </c>
      <c r="AC155" s="7"/>
      <c r="AD155" s="8">
        <f>ROUND(IF(Z155=0, IF(X155=0, 0, 1), X155/Z155),5)</f>
        <v>1.647</v>
      </c>
      <c r="AE155" s="7"/>
      <c r="AF155" s="6">
        <f>ROUND(SUM(AF150:AF154),5)</f>
        <v>4147.22</v>
      </c>
      <c r="AG155" s="7"/>
      <c r="AH155" s="6">
        <f>ROUND(SUM(AH150:AH154),5)</f>
        <v>4430.0600000000004</v>
      </c>
      <c r="AI155" s="7"/>
      <c r="AJ155" s="6">
        <f>ROUND((AF155-AH155),5)</f>
        <v>-282.83999999999997</v>
      </c>
      <c r="AK155" s="7"/>
      <c r="AL155" s="8">
        <f>ROUND(IF(AH155=0, IF(AF155=0, 0, 1), AF155/AH155),5)</f>
        <v>0.93615000000000004</v>
      </c>
      <c r="AM155" s="7"/>
      <c r="AN155" s="6">
        <f>ROUND(SUM(AN150:AN154),5)</f>
        <v>4147.22</v>
      </c>
      <c r="AO155" s="7"/>
      <c r="AP155" s="6">
        <f>ROUND(SUM(AP150:AP154),5)</f>
        <v>4430.0600000000004</v>
      </c>
      <c r="AQ155" s="7"/>
      <c r="AR155" s="6">
        <f>ROUND((AN155-AP155),5)</f>
        <v>-282.83999999999997</v>
      </c>
      <c r="AS155" s="7"/>
      <c r="AT155" s="8">
        <f>ROUND(IF(AP155=0, IF(AN155=0, 0, 1), AN155/AP155),5)</f>
        <v>0.93615000000000004</v>
      </c>
      <c r="AU155" s="7"/>
      <c r="AV155" s="6">
        <f>ROUND(H155+P155+X155+AF155+AN155,5)</f>
        <v>15590.74</v>
      </c>
      <c r="AW155" s="7"/>
      <c r="AX155" s="6">
        <f>ROUND(J155+R155+Z155+AH155+AP155,5)</f>
        <v>22150.27</v>
      </c>
      <c r="AY155" s="7"/>
      <c r="AZ155" s="6">
        <f>ROUND((AV155-AX155),5)</f>
        <v>-6559.53</v>
      </c>
      <c r="BA155" s="7"/>
      <c r="BB155" s="8">
        <f>ROUND(IF(AX155=0, IF(AV155=0, 0, 1), AV155/AX155),5)</f>
        <v>0.70386000000000004</v>
      </c>
    </row>
    <row r="156" spans="1:54" outlineLevel="4" x14ac:dyDescent="0.25">
      <c r="A156" s="2"/>
      <c r="B156" s="2"/>
      <c r="C156" s="2"/>
      <c r="D156" s="2"/>
      <c r="E156" s="2" t="s">
        <v>163</v>
      </c>
      <c r="F156" s="2"/>
      <c r="G156" s="2"/>
      <c r="H156" s="6"/>
      <c r="I156" s="7"/>
      <c r="J156" s="6"/>
      <c r="K156" s="7"/>
      <c r="L156" s="6"/>
      <c r="M156" s="7"/>
      <c r="N156" s="8"/>
      <c r="O156" s="7"/>
      <c r="P156" s="6"/>
      <c r="Q156" s="7"/>
      <c r="R156" s="6"/>
      <c r="S156" s="7"/>
      <c r="T156" s="6"/>
      <c r="U156" s="7"/>
      <c r="V156" s="8"/>
      <c r="W156" s="7"/>
      <c r="X156" s="6"/>
      <c r="Y156" s="7"/>
      <c r="Z156" s="6"/>
      <c r="AA156" s="7"/>
      <c r="AB156" s="6"/>
      <c r="AC156" s="7"/>
      <c r="AD156" s="8"/>
      <c r="AE156" s="7"/>
      <c r="AF156" s="6"/>
      <c r="AG156" s="7"/>
      <c r="AH156" s="6"/>
      <c r="AI156" s="7"/>
      <c r="AJ156" s="6"/>
      <c r="AK156" s="7"/>
      <c r="AL156" s="8"/>
      <c r="AM156" s="7"/>
      <c r="AN156" s="6"/>
      <c r="AO156" s="7"/>
      <c r="AP156" s="6"/>
      <c r="AQ156" s="7"/>
      <c r="AR156" s="6"/>
      <c r="AS156" s="7"/>
      <c r="AT156" s="8"/>
      <c r="AU156" s="7"/>
      <c r="AV156" s="6"/>
      <c r="AW156" s="7"/>
      <c r="AX156" s="6"/>
      <c r="AY156" s="7"/>
      <c r="AZ156" s="6"/>
      <c r="BA156" s="7"/>
      <c r="BB156" s="8"/>
    </row>
    <row r="157" spans="1:54" outlineLevel="4" x14ac:dyDescent="0.25">
      <c r="A157" s="2"/>
      <c r="B157" s="2"/>
      <c r="C157" s="2"/>
      <c r="D157" s="2"/>
      <c r="E157" s="2"/>
      <c r="F157" s="2" t="s">
        <v>164</v>
      </c>
      <c r="G157" s="2"/>
      <c r="H157" s="6">
        <v>1257.67</v>
      </c>
      <c r="I157" s="7"/>
      <c r="J157" s="6"/>
      <c r="K157" s="7"/>
      <c r="L157" s="6"/>
      <c r="M157" s="7"/>
      <c r="N157" s="8"/>
      <c r="O157" s="7"/>
      <c r="P157" s="6">
        <v>1257.67</v>
      </c>
      <c r="Q157" s="7"/>
      <c r="R157" s="6"/>
      <c r="S157" s="7"/>
      <c r="T157" s="6"/>
      <c r="U157" s="7"/>
      <c r="V157" s="8"/>
      <c r="W157" s="7"/>
      <c r="X157" s="6">
        <v>1257.67</v>
      </c>
      <c r="Y157" s="7"/>
      <c r="Z157" s="6"/>
      <c r="AA157" s="7"/>
      <c r="AB157" s="6"/>
      <c r="AC157" s="7"/>
      <c r="AD157" s="8"/>
      <c r="AE157" s="7"/>
      <c r="AF157" s="6">
        <v>1257.67</v>
      </c>
      <c r="AG157" s="7"/>
      <c r="AH157" s="6"/>
      <c r="AI157" s="7"/>
      <c r="AJ157" s="6"/>
      <c r="AK157" s="7"/>
      <c r="AL157" s="8"/>
      <c r="AM157" s="7"/>
      <c r="AN157" s="6">
        <v>1257.67</v>
      </c>
      <c r="AO157" s="7"/>
      <c r="AP157" s="6"/>
      <c r="AQ157" s="7"/>
      <c r="AR157" s="6"/>
      <c r="AS157" s="7"/>
      <c r="AT157" s="8"/>
      <c r="AU157" s="7"/>
      <c r="AV157" s="6">
        <f>ROUND(H157+P157+X157+AF157+AN157,5)</f>
        <v>6288.35</v>
      </c>
      <c r="AW157" s="7"/>
      <c r="AX157" s="6"/>
      <c r="AY157" s="7"/>
      <c r="AZ157" s="6"/>
      <c r="BA157" s="7"/>
      <c r="BB157" s="8"/>
    </row>
    <row r="158" spans="1:54" ht="15.75" outlineLevel="4" thickBot="1" x14ac:dyDescent="0.3">
      <c r="A158" s="2"/>
      <c r="B158" s="2"/>
      <c r="C158" s="2"/>
      <c r="D158" s="2"/>
      <c r="E158" s="2"/>
      <c r="F158" s="2" t="s">
        <v>165</v>
      </c>
      <c r="G158" s="2"/>
      <c r="H158" s="11">
        <v>0</v>
      </c>
      <c r="I158" s="7"/>
      <c r="J158" s="11">
        <v>1257.67</v>
      </c>
      <c r="K158" s="7"/>
      <c r="L158" s="11">
        <f>ROUND((H158-J158),5)</f>
        <v>-1257.67</v>
      </c>
      <c r="M158" s="7"/>
      <c r="N158" s="12">
        <f>ROUND(IF(J158=0, IF(H158=0, 0, 1), H158/J158),5)</f>
        <v>0</v>
      </c>
      <c r="O158" s="7"/>
      <c r="P158" s="11">
        <v>0</v>
      </c>
      <c r="Q158" s="7"/>
      <c r="R158" s="11">
        <v>1257.67</v>
      </c>
      <c r="S158" s="7"/>
      <c r="T158" s="11">
        <f>ROUND((P158-R158),5)</f>
        <v>-1257.67</v>
      </c>
      <c r="U158" s="7"/>
      <c r="V158" s="12">
        <f>ROUND(IF(R158=0, IF(P158=0, 0, 1), P158/R158),5)</f>
        <v>0</v>
      </c>
      <c r="W158" s="7"/>
      <c r="X158" s="11">
        <v>0</v>
      </c>
      <c r="Y158" s="7"/>
      <c r="Z158" s="11">
        <v>1257.67</v>
      </c>
      <c r="AA158" s="7"/>
      <c r="AB158" s="11">
        <f>ROUND((X158-Z158),5)</f>
        <v>-1257.67</v>
      </c>
      <c r="AC158" s="7"/>
      <c r="AD158" s="12">
        <f>ROUND(IF(Z158=0, IF(X158=0, 0, 1), X158/Z158),5)</f>
        <v>0</v>
      </c>
      <c r="AE158" s="7"/>
      <c r="AF158" s="11">
        <v>0</v>
      </c>
      <c r="AG158" s="7"/>
      <c r="AH158" s="11">
        <v>1257.67</v>
      </c>
      <c r="AI158" s="7"/>
      <c r="AJ158" s="11">
        <f>ROUND((AF158-AH158),5)</f>
        <v>-1257.67</v>
      </c>
      <c r="AK158" s="7"/>
      <c r="AL158" s="12">
        <f>ROUND(IF(AH158=0, IF(AF158=0, 0, 1), AF158/AH158),5)</f>
        <v>0</v>
      </c>
      <c r="AM158" s="7"/>
      <c r="AN158" s="11">
        <v>0</v>
      </c>
      <c r="AO158" s="7"/>
      <c r="AP158" s="11">
        <v>1257.67</v>
      </c>
      <c r="AQ158" s="7"/>
      <c r="AR158" s="11">
        <f>ROUND((AN158-AP158),5)</f>
        <v>-1257.67</v>
      </c>
      <c r="AS158" s="7"/>
      <c r="AT158" s="12">
        <f>ROUND(IF(AP158=0, IF(AN158=0, 0, 1), AN158/AP158),5)</f>
        <v>0</v>
      </c>
      <c r="AU158" s="7"/>
      <c r="AV158" s="11">
        <f>ROUND(H158+P158+X158+AF158+AN158,5)</f>
        <v>0</v>
      </c>
      <c r="AW158" s="7"/>
      <c r="AX158" s="11">
        <f>ROUND(J158+R158+Z158+AH158+AP158,5)</f>
        <v>6288.35</v>
      </c>
      <c r="AY158" s="7"/>
      <c r="AZ158" s="11">
        <f>ROUND((AV158-AX158),5)</f>
        <v>-6288.35</v>
      </c>
      <c r="BA158" s="7"/>
      <c r="BB158" s="12">
        <f>ROUND(IF(AX158=0, IF(AV158=0, 0, 1), AV158/AX158),5)</f>
        <v>0</v>
      </c>
    </row>
    <row r="159" spans="1:54" ht="15.75" outlineLevel="3" thickBot="1" x14ac:dyDescent="0.3">
      <c r="A159" s="2"/>
      <c r="B159" s="2"/>
      <c r="C159" s="2"/>
      <c r="D159" s="2"/>
      <c r="E159" s="2" t="s">
        <v>166</v>
      </c>
      <c r="F159" s="2"/>
      <c r="G159" s="2"/>
      <c r="H159" s="13">
        <f>ROUND(SUM(H156:H158),5)</f>
        <v>1257.67</v>
      </c>
      <c r="I159" s="7"/>
      <c r="J159" s="13">
        <f>ROUND(SUM(J156:J158),5)</f>
        <v>1257.67</v>
      </c>
      <c r="K159" s="7"/>
      <c r="L159" s="13">
        <f>ROUND((H159-J159),5)</f>
        <v>0</v>
      </c>
      <c r="M159" s="7"/>
      <c r="N159" s="14">
        <f>ROUND(IF(J159=0, IF(H159=0, 0, 1), H159/J159),5)</f>
        <v>1</v>
      </c>
      <c r="O159" s="7"/>
      <c r="P159" s="13">
        <f>ROUND(SUM(P156:P158),5)</f>
        <v>1257.67</v>
      </c>
      <c r="Q159" s="7"/>
      <c r="R159" s="13">
        <f>ROUND(SUM(R156:R158),5)</f>
        <v>1257.67</v>
      </c>
      <c r="S159" s="7"/>
      <c r="T159" s="13">
        <f>ROUND((P159-R159),5)</f>
        <v>0</v>
      </c>
      <c r="U159" s="7"/>
      <c r="V159" s="14">
        <f>ROUND(IF(R159=0, IF(P159=0, 0, 1), P159/R159),5)</f>
        <v>1</v>
      </c>
      <c r="W159" s="7"/>
      <c r="X159" s="13">
        <f>ROUND(SUM(X156:X158),5)</f>
        <v>1257.67</v>
      </c>
      <c r="Y159" s="7"/>
      <c r="Z159" s="13">
        <f>ROUND(SUM(Z156:Z158),5)</f>
        <v>1257.67</v>
      </c>
      <c r="AA159" s="7"/>
      <c r="AB159" s="13">
        <f>ROUND((X159-Z159),5)</f>
        <v>0</v>
      </c>
      <c r="AC159" s="7"/>
      <c r="AD159" s="14">
        <f>ROUND(IF(Z159=0, IF(X159=0, 0, 1), X159/Z159),5)</f>
        <v>1</v>
      </c>
      <c r="AE159" s="7"/>
      <c r="AF159" s="13">
        <f>ROUND(SUM(AF156:AF158),5)</f>
        <v>1257.67</v>
      </c>
      <c r="AG159" s="7"/>
      <c r="AH159" s="13">
        <f>ROUND(SUM(AH156:AH158),5)</f>
        <v>1257.67</v>
      </c>
      <c r="AI159" s="7"/>
      <c r="AJ159" s="13">
        <f>ROUND((AF159-AH159),5)</f>
        <v>0</v>
      </c>
      <c r="AK159" s="7"/>
      <c r="AL159" s="14">
        <f>ROUND(IF(AH159=0, IF(AF159=0, 0, 1), AF159/AH159),5)</f>
        <v>1</v>
      </c>
      <c r="AM159" s="7"/>
      <c r="AN159" s="13">
        <f>ROUND(SUM(AN156:AN158),5)</f>
        <v>1257.67</v>
      </c>
      <c r="AO159" s="7"/>
      <c r="AP159" s="13">
        <f>ROUND(SUM(AP156:AP158),5)</f>
        <v>1257.67</v>
      </c>
      <c r="AQ159" s="7"/>
      <c r="AR159" s="13">
        <f>ROUND((AN159-AP159),5)</f>
        <v>0</v>
      </c>
      <c r="AS159" s="7"/>
      <c r="AT159" s="14">
        <f>ROUND(IF(AP159=0, IF(AN159=0, 0, 1), AN159/AP159),5)</f>
        <v>1</v>
      </c>
      <c r="AU159" s="7"/>
      <c r="AV159" s="13">
        <f>ROUND(H159+P159+X159+AF159+AN159,5)</f>
        <v>6288.35</v>
      </c>
      <c r="AW159" s="7"/>
      <c r="AX159" s="13">
        <f>ROUND(J159+R159+Z159+AH159+AP159,5)</f>
        <v>6288.35</v>
      </c>
      <c r="AY159" s="7"/>
      <c r="AZ159" s="13">
        <f>ROUND((AV159-AX159),5)</f>
        <v>0</v>
      </c>
      <c r="BA159" s="7"/>
      <c r="BB159" s="14">
        <f>ROUND(IF(AX159=0, IF(AV159=0, 0, 1), AV159/AX159),5)</f>
        <v>1</v>
      </c>
    </row>
    <row r="160" spans="1:54" outlineLevel="2" x14ac:dyDescent="0.25">
      <c r="A160" s="2"/>
      <c r="B160" s="2"/>
      <c r="C160" s="2"/>
      <c r="D160" s="2" t="s">
        <v>167</v>
      </c>
      <c r="E160" s="2"/>
      <c r="F160" s="2"/>
      <c r="G160" s="2"/>
      <c r="H160" s="6">
        <f>ROUND(H48+H66+H73+H77+SUM(H80:H81)+H86+H90+H94+SUM(H106:H107)+H111+H116+H121+H126+H141+H149+H155+H159,5)</f>
        <v>170613.06</v>
      </c>
      <c r="I160" s="7"/>
      <c r="J160" s="6">
        <f>ROUND(J48+J66+J73+J77+SUM(J80:J81)+J86+J90+J94+SUM(J106:J107)+J111+J116+J121+J126+J141+J149+J155+J159,5)</f>
        <v>172175.59</v>
      </c>
      <c r="K160" s="7"/>
      <c r="L160" s="6">
        <f>ROUND((H160-J160),5)</f>
        <v>-1562.53</v>
      </c>
      <c r="M160" s="7"/>
      <c r="N160" s="8">
        <f>ROUND(IF(J160=0, IF(H160=0, 0, 1), H160/J160),5)</f>
        <v>0.99092000000000002</v>
      </c>
      <c r="O160" s="7"/>
      <c r="P160" s="6">
        <f>ROUND(P48+P66+P73+P77+SUM(P80:P81)+P86+P90+P94+SUM(P106:P107)+P111+P116+P121+P126+P141+P149+P155+P159,5)</f>
        <v>181529.21</v>
      </c>
      <c r="Q160" s="7"/>
      <c r="R160" s="6">
        <f>ROUND(R48+R66+R73+R77+SUM(R80:R81)+R86+R90+R94+SUM(R106:R107)+R111+R116+R121+R126+R141+R149+R155+R159,5)</f>
        <v>172175.69</v>
      </c>
      <c r="S160" s="7"/>
      <c r="T160" s="6">
        <f>ROUND((P160-R160),5)</f>
        <v>9353.52</v>
      </c>
      <c r="U160" s="7"/>
      <c r="V160" s="8">
        <f>ROUND(IF(R160=0, IF(P160=0, 0, 1), P160/R160),5)</f>
        <v>1.05433</v>
      </c>
      <c r="W160" s="7"/>
      <c r="X160" s="6">
        <f>ROUND(X48+X66+X73+X77+SUM(X80:X81)+X86+X90+X94+SUM(X106:X107)+X111+X116+X121+X126+X141+X149+X155+X159,5)</f>
        <v>189556.69</v>
      </c>
      <c r="Y160" s="7"/>
      <c r="Z160" s="6">
        <f>ROUND(Z48+Z66+Z73+Z77+SUM(Z80:Z81)+Z86+Z90+Z94+SUM(Z106:Z107)+Z111+Z116+Z121+Z126+Z141+Z149+Z155+Z159,5)</f>
        <v>172175.69</v>
      </c>
      <c r="AA160" s="7"/>
      <c r="AB160" s="6">
        <f>ROUND((X160-Z160),5)</f>
        <v>17381</v>
      </c>
      <c r="AC160" s="7"/>
      <c r="AD160" s="8">
        <f>ROUND(IF(Z160=0, IF(X160=0, 0, 1), X160/Z160),5)</f>
        <v>1.1009500000000001</v>
      </c>
      <c r="AE160" s="7"/>
      <c r="AF160" s="6">
        <f>ROUND(AF48+AF66+AF73+AF77+SUM(AF80:AF81)+AF86+AF90+AF94+SUM(AF106:AF107)+AF111+AF116+AF121+AF126+AF141+AF149+AF155+AF159,5)</f>
        <v>173777.77</v>
      </c>
      <c r="AG160" s="7"/>
      <c r="AH160" s="6">
        <f>ROUND(AH48+AH66+AH73+AH77+SUM(AH80:AH81)+AH86+AH90+AH94+SUM(AH106:AH107)+AH111+AH116+AH121+AH126+AH141+AH149+AH155+AH159,5)</f>
        <v>172175.69</v>
      </c>
      <c r="AI160" s="7"/>
      <c r="AJ160" s="6">
        <f>ROUND((AF160-AH160),5)</f>
        <v>1602.08</v>
      </c>
      <c r="AK160" s="7"/>
      <c r="AL160" s="8">
        <f>ROUND(IF(AH160=0, IF(AF160=0, 0, 1), AF160/AH160),5)</f>
        <v>1.0093000000000001</v>
      </c>
      <c r="AM160" s="7"/>
      <c r="AN160" s="6">
        <f>ROUND(AN48+AN66+AN73+AN77+SUM(AN80:AN81)+AN86+AN90+AN94+SUM(AN106:AN107)+AN111+AN116+AN121+AN126+AN141+AN149+AN155+AN159,5)</f>
        <v>176728.81</v>
      </c>
      <c r="AO160" s="7"/>
      <c r="AP160" s="6">
        <f>ROUND(AP48+AP66+AP73+AP77+SUM(AP80:AP81)+AP86+AP90+AP94+SUM(AP106:AP107)+AP111+AP116+AP121+AP126+AP141+AP149+AP155+AP159,5)</f>
        <v>172175.69</v>
      </c>
      <c r="AQ160" s="7"/>
      <c r="AR160" s="6">
        <f>ROUND((AN160-AP160),5)</f>
        <v>4553.12</v>
      </c>
      <c r="AS160" s="7"/>
      <c r="AT160" s="8">
        <f>ROUND(IF(AP160=0, IF(AN160=0, 0, 1), AN160/AP160),5)</f>
        <v>1.02644</v>
      </c>
      <c r="AU160" s="7"/>
      <c r="AV160" s="6">
        <f>ROUND(H160+P160+X160+AF160+AN160,5)</f>
        <v>892205.54</v>
      </c>
      <c r="AW160" s="7"/>
      <c r="AX160" s="6">
        <f>ROUND(J160+R160+Z160+AH160+AP160,5)</f>
        <v>860878.35</v>
      </c>
      <c r="AY160" s="7"/>
      <c r="AZ160" s="6">
        <f>ROUND((AV160-AX160),5)</f>
        <v>31327.19</v>
      </c>
      <c r="BA160" s="7"/>
      <c r="BB160" s="8">
        <f>ROUND(IF(AX160=0, IF(AV160=0, 0, 1), AV160/AX160),5)</f>
        <v>1.0363899999999999</v>
      </c>
    </row>
    <row r="161" spans="1:54" outlineLevel="3" x14ac:dyDescent="0.25">
      <c r="A161" s="2"/>
      <c r="B161" s="2"/>
      <c r="C161" s="2"/>
      <c r="D161" s="2" t="s">
        <v>168</v>
      </c>
      <c r="E161" s="2"/>
      <c r="F161" s="2"/>
      <c r="G161" s="2"/>
      <c r="H161" s="6"/>
      <c r="I161" s="7"/>
      <c r="J161" s="6"/>
      <c r="K161" s="7"/>
      <c r="L161" s="6"/>
      <c r="M161" s="7"/>
      <c r="N161" s="8"/>
      <c r="O161" s="7"/>
      <c r="P161" s="6"/>
      <c r="Q161" s="7"/>
      <c r="R161" s="6"/>
      <c r="S161" s="7"/>
      <c r="T161" s="6"/>
      <c r="U161" s="7"/>
      <c r="V161" s="8"/>
      <c r="W161" s="7"/>
      <c r="X161" s="6"/>
      <c r="Y161" s="7"/>
      <c r="Z161" s="6"/>
      <c r="AA161" s="7"/>
      <c r="AB161" s="6"/>
      <c r="AC161" s="7"/>
      <c r="AD161" s="8"/>
      <c r="AE161" s="7"/>
      <c r="AF161" s="6"/>
      <c r="AG161" s="7"/>
      <c r="AH161" s="6"/>
      <c r="AI161" s="7"/>
      <c r="AJ161" s="6"/>
      <c r="AK161" s="7"/>
      <c r="AL161" s="8"/>
      <c r="AM161" s="7"/>
      <c r="AN161" s="6"/>
      <c r="AO161" s="7"/>
      <c r="AP161" s="6"/>
      <c r="AQ161" s="7"/>
      <c r="AR161" s="6"/>
      <c r="AS161" s="7"/>
      <c r="AT161" s="8"/>
      <c r="AU161" s="7"/>
      <c r="AV161" s="6"/>
      <c r="AW161" s="7"/>
      <c r="AX161" s="6"/>
      <c r="AY161" s="7"/>
      <c r="AZ161" s="6"/>
      <c r="BA161" s="7"/>
      <c r="BB161" s="8"/>
    </row>
    <row r="162" spans="1:54" outlineLevel="4" x14ac:dyDescent="0.25">
      <c r="A162" s="2"/>
      <c r="B162" s="2"/>
      <c r="C162" s="2"/>
      <c r="D162" s="2"/>
      <c r="E162" s="2" t="s">
        <v>169</v>
      </c>
      <c r="F162" s="2"/>
      <c r="G162" s="2"/>
      <c r="H162" s="6"/>
      <c r="I162" s="7"/>
      <c r="J162" s="6"/>
      <c r="K162" s="7"/>
      <c r="L162" s="6"/>
      <c r="M162" s="7"/>
      <c r="N162" s="8"/>
      <c r="O162" s="7"/>
      <c r="P162" s="6"/>
      <c r="Q162" s="7"/>
      <c r="R162" s="6"/>
      <c r="S162" s="7"/>
      <c r="T162" s="6"/>
      <c r="U162" s="7"/>
      <c r="V162" s="8"/>
      <c r="W162" s="7"/>
      <c r="X162" s="6"/>
      <c r="Y162" s="7"/>
      <c r="Z162" s="6"/>
      <c r="AA162" s="7"/>
      <c r="AB162" s="6"/>
      <c r="AC162" s="7"/>
      <c r="AD162" s="8"/>
      <c r="AE162" s="7"/>
      <c r="AF162" s="6"/>
      <c r="AG162" s="7"/>
      <c r="AH162" s="6"/>
      <c r="AI162" s="7"/>
      <c r="AJ162" s="6"/>
      <c r="AK162" s="7"/>
      <c r="AL162" s="8"/>
      <c r="AM162" s="7"/>
      <c r="AN162" s="6"/>
      <c r="AO162" s="7"/>
      <c r="AP162" s="6"/>
      <c r="AQ162" s="7"/>
      <c r="AR162" s="6"/>
      <c r="AS162" s="7"/>
      <c r="AT162" s="8"/>
      <c r="AU162" s="7"/>
      <c r="AV162" s="6"/>
      <c r="AW162" s="7"/>
      <c r="AX162" s="6"/>
      <c r="AY162" s="7"/>
      <c r="AZ162" s="6"/>
      <c r="BA162" s="7"/>
      <c r="BB162" s="8"/>
    </row>
    <row r="163" spans="1:54" ht="15.75" outlineLevel="4" thickBot="1" x14ac:dyDescent="0.3">
      <c r="A163" s="2"/>
      <c r="B163" s="2"/>
      <c r="C163" s="2"/>
      <c r="D163" s="2"/>
      <c r="E163" s="2"/>
      <c r="F163" s="2" t="s">
        <v>170</v>
      </c>
      <c r="G163" s="2"/>
      <c r="H163" s="11">
        <v>0</v>
      </c>
      <c r="I163" s="7"/>
      <c r="J163" s="6"/>
      <c r="K163" s="7"/>
      <c r="L163" s="6"/>
      <c r="M163" s="7"/>
      <c r="N163" s="8"/>
      <c r="O163" s="7"/>
      <c r="P163" s="11">
        <v>0</v>
      </c>
      <c r="Q163" s="7"/>
      <c r="R163" s="6"/>
      <c r="S163" s="7"/>
      <c r="T163" s="6"/>
      <c r="U163" s="7"/>
      <c r="V163" s="8"/>
      <c r="W163" s="7"/>
      <c r="X163" s="11">
        <v>0</v>
      </c>
      <c r="Y163" s="7"/>
      <c r="Z163" s="6"/>
      <c r="AA163" s="7"/>
      <c r="AB163" s="6"/>
      <c r="AC163" s="7"/>
      <c r="AD163" s="8"/>
      <c r="AE163" s="7"/>
      <c r="AF163" s="11">
        <v>0</v>
      </c>
      <c r="AG163" s="7"/>
      <c r="AH163" s="6"/>
      <c r="AI163" s="7"/>
      <c r="AJ163" s="6"/>
      <c r="AK163" s="7"/>
      <c r="AL163" s="8"/>
      <c r="AM163" s="7"/>
      <c r="AN163" s="11">
        <v>438.94</v>
      </c>
      <c r="AO163" s="7"/>
      <c r="AP163" s="6"/>
      <c r="AQ163" s="7"/>
      <c r="AR163" s="6"/>
      <c r="AS163" s="7"/>
      <c r="AT163" s="8"/>
      <c r="AU163" s="7"/>
      <c r="AV163" s="11">
        <f>ROUND(H163+P163+X163+AF163+AN163,5)</f>
        <v>438.94</v>
      </c>
      <c r="AW163" s="7"/>
      <c r="AX163" s="6"/>
      <c r="AY163" s="7"/>
      <c r="AZ163" s="6"/>
      <c r="BA163" s="7"/>
      <c r="BB163" s="8"/>
    </row>
    <row r="164" spans="1:54" ht="15.75" outlineLevel="3" thickBot="1" x14ac:dyDescent="0.3">
      <c r="A164" s="2"/>
      <c r="B164" s="2"/>
      <c r="C164" s="2"/>
      <c r="D164" s="2"/>
      <c r="E164" s="2" t="s">
        <v>171</v>
      </c>
      <c r="F164" s="2"/>
      <c r="G164" s="2"/>
      <c r="H164" s="13">
        <f>ROUND(SUM(H162:H163),5)</f>
        <v>0</v>
      </c>
      <c r="I164" s="7"/>
      <c r="J164" s="6"/>
      <c r="K164" s="7"/>
      <c r="L164" s="6"/>
      <c r="M164" s="7"/>
      <c r="N164" s="8"/>
      <c r="O164" s="7"/>
      <c r="P164" s="13">
        <f>ROUND(SUM(P162:P163),5)</f>
        <v>0</v>
      </c>
      <c r="Q164" s="7"/>
      <c r="R164" s="6"/>
      <c r="S164" s="7"/>
      <c r="T164" s="6"/>
      <c r="U164" s="7"/>
      <c r="V164" s="8"/>
      <c r="W164" s="7"/>
      <c r="X164" s="13">
        <f>ROUND(SUM(X162:X163),5)</f>
        <v>0</v>
      </c>
      <c r="Y164" s="7"/>
      <c r="Z164" s="6"/>
      <c r="AA164" s="7"/>
      <c r="AB164" s="6"/>
      <c r="AC164" s="7"/>
      <c r="AD164" s="8"/>
      <c r="AE164" s="7"/>
      <c r="AF164" s="13">
        <f>ROUND(SUM(AF162:AF163),5)</f>
        <v>0</v>
      </c>
      <c r="AG164" s="7"/>
      <c r="AH164" s="6"/>
      <c r="AI164" s="7"/>
      <c r="AJ164" s="6"/>
      <c r="AK164" s="7"/>
      <c r="AL164" s="8"/>
      <c r="AM164" s="7"/>
      <c r="AN164" s="13">
        <f>ROUND(SUM(AN162:AN163),5)</f>
        <v>438.94</v>
      </c>
      <c r="AO164" s="7"/>
      <c r="AP164" s="6"/>
      <c r="AQ164" s="7"/>
      <c r="AR164" s="6"/>
      <c r="AS164" s="7"/>
      <c r="AT164" s="8"/>
      <c r="AU164" s="7"/>
      <c r="AV164" s="13">
        <f>ROUND(H164+P164+X164+AF164+AN164,5)</f>
        <v>438.94</v>
      </c>
      <c r="AW164" s="7"/>
      <c r="AX164" s="6"/>
      <c r="AY164" s="7"/>
      <c r="AZ164" s="6"/>
      <c r="BA164" s="7"/>
      <c r="BB164" s="8"/>
    </row>
    <row r="165" spans="1:54" outlineLevel="2" x14ac:dyDescent="0.25">
      <c r="A165" s="2"/>
      <c r="B165" s="2"/>
      <c r="C165" s="2"/>
      <c r="D165" s="2" t="s">
        <v>172</v>
      </c>
      <c r="E165" s="2"/>
      <c r="F165" s="2"/>
      <c r="G165" s="2"/>
      <c r="H165" s="6">
        <f>ROUND(H161+H164,5)</f>
        <v>0</v>
      </c>
      <c r="I165" s="7"/>
      <c r="J165" s="6"/>
      <c r="K165" s="7"/>
      <c r="L165" s="6"/>
      <c r="M165" s="7"/>
      <c r="N165" s="8"/>
      <c r="O165" s="7"/>
      <c r="P165" s="6">
        <f>ROUND(P161+P164,5)</f>
        <v>0</v>
      </c>
      <c r="Q165" s="7"/>
      <c r="R165" s="6"/>
      <c r="S165" s="7"/>
      <c r="T165" s="6"/>
      <c r="U165" s="7"/>
      <c r="V165" s="8"/>
      <c r="W165" s="7"/>
      <c r="X165" s="6">
        <f>ROUND(X161+X164,5)</f>
        <v>0</v>
      </c>
      <c r="Y165" s="7"/>
      <c r="Z165" s="6"/>
      <c r="AA165" s="7"/>
      <c r="AB165" s="6"/>
      <c r="AC165" s="7"/>
      <c r="AD165" s="8"/>
      <c r="AE165" s="7"/>
      <c r="AF165" s="6">
        <f>ROUND(AF161+AF164,5)</f>
        <v>0</v>
      </c>
      <c r="AG165" s="7"/>
      <c r="AH165" s="6"/>
      <c r="AI165" s="7"/>
      <c r="AJ165" s="6"/>
      <c r="AK165" s="7"/>
      <c r="AL165" s="8"/>
      <c r="AM165" s="7"/>
      <c r="AN165" s="6">
        <f>ROUND(AN161+AN164,5)</f>
        <v>438.94</v>
      </c>
      <c r="AO165" s="7"/>
      <c r="AP165" s="6"/>
      <c r="AQ165" s="7"/>
      <c r="AR165" s="6"/>
      <c r="AS165" s="7"/>
      <c r="AT165" s="8"/>
      <c r="AU165" s="7"/>
      <c r="AV165" s="6">
        <f>ROUND(H165+P165+X165+AF165+AN165,5)</f>
        <v>438.94</v>
      </c>
      <c r="AW165" s="7"/>
      <c r="AX165" s="6"/>
      <c r="AY165" s="7"/>
      <c r="AZ165" s="6"/>
      <c r="BA165" s="7"/>
      <c r="BB165" s="8"/>
    </row>
    <row r="166" spans="1:54" outlineLevel="3" x14ac:dyDescent="0.25">
      <c r="A166" s="2"/>
      <c r="B166" s="2"/>
      <c r="C166" s="2"/>
      <c r="D166" s="2" t="s">
        <v>173</v>
      </c>
      <c r="E166" s="2"/>
      <c r="F166" s="2"/>
      <c r="G166" s="2"/>
      <c r="H166" s="6"/>
      <c r="I166" s="7"/>
      <c r="J166" s="6"/>
      <c r="K166" s="7"/>
      <c r="L166" s="6"/>
      <c r="M166" s="7"/>
      <c r="N166" s="8"/>
      <c r="O166" s="7"/>
      <c r="P166" s="6"/>
      <c r="Q166" s="7"/>
      <c r="R166" s="6"/>
      <c r="S166" s="7"/>
      <c r="T166" s="6"/>
      <c r="U166" s="7"/>
      <c r="V166" s="8"/>
      <c r="W166" s="7"/>
      <c r="X166" s="6"/>
      <c r="Y166" s="7"/>
      <c r="Z166" s="6"/>
      <c r="AA166" s="7"/>
      <c r="AB166" s="6"/>
      <c r="AC166" s="7"/>
      <c r="AD166" s="8"/>
      <c r="AE166" s="7"/>
      <c r="AF166" s="6"/>
      <c r="AG166" s="7"/>
      <c r="AH166" s="6"/>
      <c r="AI166" s="7"/>
      <c r="AJ166" s="6"/>
      <c r="AK166" s="7"/>
      <c r="AL166" s="8"/>
      <c r="AM166" s="7"/>
      <c r="AN166" s="6"/>
      <c r="AO166" s="7"/>
      <c r="AP166" s="6"/>
      <c r="AQ166" s="7"/>
      <c r="AR166" s="6"/>
      <c r="AS166" s="7"/>
      <c r="AT166" s="8"/>
      <c r="AU166" s="7"/>
      <c r="AV166" s="6"/>
      <c r="AW166" s="7"/>
      <c r="AX166" s="6"/>
      <c r="AY166" s="7"/>
      <c r="AZ166" s="6"/>
      <c r="BA166" s="7"/>
      <c r="BB166" s="8"/>
    </row>
    <row r="167" spans="1:54" outlineLevel="3" x14ac:dyDescent="0.25">
      <c r="A167" s="2"/>
      <c r="B167" s="2"/>
      <c r="C167" s="2"/>
      <c r="D167" s="2"/>
      <c r="E167" s="2" t="s">
        <v>174</v>
      </c>
      <c r="F167" s="2"/>
      <c r="G167" s="2"/>
      <c r="H167" s="6">
        <v>1321.25</v>
      </c>
      <c r="I167" s="7"/>
      <c r="J167" s="6"/>
      <c r="K167" s="7"/>
      <c r="L167" s="6"/>
      <c r="M167" s="7"/>
      <c r="N167" s="8"/>
      <c r="O167" s="7"/>
      <c r="P167" s="6">
        <v>0</v>
      </c>
      <c r="Q167" s="7"/>
      <c r="R167" s="6"/>
      <c r="S167" s="7"/>
      <c r="T167" s="6"/>
      <c r="U167" s="7"/>
      <c r="V167" s="8"/>
      <c r="W167" s="7"/>
      <c r="X167" s="6">
        <v>0</v>
      </c>
      <c r="Y167" s="7"/>
      <c r="Z167" s="6"/>
      <c r="AA167" s="7"/>
      <c r="AB167" s="6"/>
      <c r="AC167" s="7"/>
      <c r="AD167" s="8"/>
      <c r="AE167" s="7"/>
      <c r="AF167" s="6">
        <v>8947.5</v>
      </c>
      <c r="AG167" s="7"/>
      <c r="AH167" s="6"/>
      <c r="AI167" s="7"/>
      <c r="AJ167" s="6"/>
      <c r="AK167" s="7"/>
      <c r="AL167" s="8"/>
      <c r="AM167" s="7"/>
      <c r="AN167" s="6">
        <v>2999.5</v>
      </c>
      <c r="AO167" s="7"/>
      <c r="AP167" s="6"/>
      <c r="AQ167" s="7"/>
      <c r="AR167" s="6"/>
      <c r="AS167" s="7"/>
      <c r="AT167" s="8"/>
      <c r="AU167" s="7"/>
      <c r="AV167" s="6">
        <f>ROUND(H167+P167+X167+AF167+AN167,5)</f>
        <v>13268.25</v>
      </c>
      <c r="AW167" s="7"/>
      <c r="AX167" s="6"/>
      <c r="AY167" s="7"/>
      <c r="AZ167" s="6"/>
      <c r="BA167" s="7"/>
      <c r="BB167" s="8"/>
    </row>
    <row r="168" spans="1:54" outlineLevel="3" x14ac:dyDescent="0.25">
      <c r="A168" s="2"/>
      <c r="B168" s="2"/>
      <c r="C168" s="2"/>
      <c r="D168" s="2"/>
      <c r="E168" s="2" t="s">
        <v>175</v>
      </c>
      <c r="F168" s="2"/>
      <c r="G168" s="2"/>
      <c r="H168" s="6">
        <v>0</v>
      </c>
      <c r="I168" s="7"/>
      <c r="J168" s="6"/>
      <c r="K168" s="7"/>
      <c r="L168" s="6"/>
      <c r="M168" s="7"/>
      <c r="N168" s="8"/>
      <c r="O168" s="7"/>
      <c r="P168" s="6">
        <v>0</v>
      </c>
      <c r="Q168" s="7"/>
      <c r="R168" s="6"/>
      <c r="S168" s="7"/>
      <c r="T168" s="6"/>
      <c r="U168" s="7"/>
      <c r="V168" s="8"/>
      <c r="W168" s="7"/>
      <c r="X168" s="6">
        <v>277.97000000000003</v>
      </c>
      <c r="Y168" s="7"/>
      <c r="Z168" s="6"/>
      <c r="AA168" s="7"/>
      <c r="AB168" s="6"/>
      <c r="AC168" s="7"/>
      <c r="AD168" s="8"/>
      <c r="AE168" s="7"/>
      <c r="AF168" s="6">
        <v>0</v>
      </c>
      <c r="AG168" s="7"/>
      <c r="AH168" s="6"/>
      <c r="AI168" s="7"/>
      <c r="AJ168" s="6"/>
      <c r="AK168" s="7"/>
      <c r="AL168" s="8"/>
      <c r="AM168" s="7"/>
      <c r="AN168" s="6">
        <v>0</v>
      </c>
      <c r="AO168" s="7"/>
      <c r="AP168" s="6"/>
      <c r="AQ168" s="7"/>
      <c r="AR168" s="6"/>
      <c r="AS168" s="7"/>
      <c r="AT168" s="8"/>
      <c r="AU168" s="7"/>
      <c r="AV168" s="6">
        <f>ROUND(H168+P168+X168+AF168+AN168,5)</f>
        <v>277.97000000000003</v>
      </c>
      <c r="AW168" s="7"/>
      <c r="AX168" s="6"/>
      <c r="AY168" s="7"/>
      <c r="AZ168" s="6"/>
      <c r="BA168" s="7"/>
      <c r="BB168" s="8"/>
    </row>
    <row r="169" spans="1:54" outlineLevel="3" x14ac:dyDescent="0.25">
      <c r="A169" s="2"/>
      <c r="B169" s="2"/>
      <c r="C169" s="2"/>
      <c r="D169" s="2"/>
      <c r="E169" s="2" t="s">
        <v>176</v>
      </c>
      <c r="F169" s="2"/>
      <c r="G169" s="2"/>
      <c r="H169" s="6">
        <v>0</v>
      </c>
      <c r="I169" s="7"/>
      <c r="J169" s="6"/>
      <c r="K169" s="7"/>
      <c r="L169" s="6"/>
      <c r="M169" s="7"/>
      <c r="N169" s="8"/>
      <c r="O169" s="7"/>
      <c r="P169" s="6">
        <v>540.74</v>
      </c>
      <c r="Q169" s="7"/>
      <c r="R169" s="6"/>
      <c r="S169" s="7"/>
      <c r="T169" s="6"/>
      <c r="U169" s="7"/>
      <c r="V169" s="8"/>
      <c r="W169" s="7"/>
      <c r="X169" s="6">
        <v>0</v>
      </c>
      <c r="Y169" s="7"/>
      <c r="Z169" s="6"/>
      <c r="AA169" s="7"/>
      <c r="AB169" s="6"/>
      <c r="AC169" s="7"/>
      <c r="AD169" s="8"/>
      <c r="AE169" s="7"/>
      <c r="AF169" s="6">
        <v>408.8</v>
      </c>
      <c r="AG169" s="7"/>
      <c r="AH169" s="6"/>
      <c r="AI169" s="7"/>
      <c r="AJ169" s="6"/>
      <c r="AK169" s="7"/>
      <c r="AL169" s="8"/>
      <c r="AM169" s="7"/>
      <c r="AN169" s="6">
        <v>0</v>
      </c>
      <c r="AO169" s="7"/>
      <c r="AP169" s="6"/>
      <c r="AQ169" s="7"/>
      <c r="AR169" s="6"/>
      <c r="AS169" s="7"/>
      <c r="AT169" s="8"/>
      <c r="AU169" s="7"/>
      <c r="AV169" s="6">
        <f>ROUND(H169+P169+X169+AF169+AN169,5)</f>
        <v>949.54</v>
      </c>
      <c r="AW169" s="7"/>
      <c r="AX169" s="6"/>
      <c r="AY169" s="7"/>
      <c r="AZ169" s="6"/>
      <c r="BA169" s="7"/>
      <c r="BB169" s="8"/>
    </row>
    <row r="170" spans="1:54" outlineLevel="3" x14ac:dyDescent="0.25">
      <c r="A170" s="2"/>
      <c r="B170" s="2"/>
      <c r="C170" s="2"/>
      <c r="D170" s="2"/>
      <c r="E170" s="2" t="s">
        <v>177</v>
      </c>
      <c r="F170" s="2"/>
      <c r="G170" s="2"/>
      <c r="H170" s="6">
        <v>5756.38</v>
      </c>
      <c r="I170" s="7"/>
      <c r="J170" s="6"/>
      <c r="K170" s="7"/>
      <c r="L170" s="6"/>
      <c r="M170" s="7"/>
      <c r="N170" s="8"/>
      <c r="O170" s="7"/>
      <c r="P170" s="6">
        <v>2088.94</v>
      </c>
      <c r="Q170" s="7"/>
      <c r="R170" s="6"/>
      <c r="S170" s="7"/>
      <c r="T170" s="6"/>
      <c r="U170" s="7"/>
      <c r="V170" s="8"/>
      <c r="W170" s="7"/>
      <c r="X170" s="6">
        <v>317.79000000000002</v>
      </c>
      <c r="Y170" s="7"/>
      <c r="Z170" s="6"/>
      <c r="AA170" s="7"/>
      <c r="AB170" s="6"/>
      <c r="AC170" s="7"/>
      <c r="AD170" s="8"/>
      <c r="AE170" s="7"/>
      <c r="AF170" s="6">
        <v>872.62</v>
      </c>
      <c r="AG170" s="7"/>
      <c r="AH170" s="6"/>
      <c r="AI170" s="7"/>
      <c r="AJ170" s="6"/>
      <c r="AK170" s="7"/>
      <c r="AL170" s="8"/>
      <c r="AM170" s="7"/>
      <c r="AN170" s="6">
        <v>650</v>
      </c>
      <c r="AO170" s="7"/>
      <c r="AP170" s="6"/>
      <c r="AQ170" s="7"/>
      <c r="AR170" s="6"/>
      <c r="AS170" s="7"/>
      <c r="AT170" s="8"/>
      <c r="AU170" s="7"/>
      <c r="AV170" s="6">
        <f>ROUND(H170+P170+X170+AF170+AN170,5)</f>
        <v>9685.73</v>
      </c>
      <c r="AW170" s="7"/>
      <c r="AX170" s="6"/>
      <c r="AY170" s="7"/>
      <c r="AZ170" s="6"/>
      <c r="BA170" s="7"/>
      <c r="BB170" s="8"/>
    </row>
    <row r="171" spans="1:54" outlineLevel="4" x14ac:dyDescent="0.25">
      <c r="A171" s="2"/>
      <c r="B171" s="2"/>
      <c r="C171" s="2"/>
      <c r="D171" s="2"/>
      <c r="E171" s="2" t="s">
        <v>178</v>
      </c>
      <c r="F171" s="2"/>
      <c r="G171" s="2"/>
      <c r="H171" s="6"/>
      <c r="I171" s="7"/>
      <c r="J171" s="6"/>
      <c r="K171" s="7"/>
      <c r="L171" s="6"/>
      <c r="M171" s="7"/>
      <c r="N171" s="8"/>
      <c r="O171" s="7"/>
      <c r="P171" s="6"/>
      <c r="Q171" s="7"/>
      <c r="R171" s="6"/>
      <c r="S171" s="7"/>
      <c r="T171" s="6"/>
      <c r="U171" s="7"/>
      <c r="V171" s="8"/>
      <c r="W171" s="7"/>
      <c r="X171" s="6"/>
      <c r="Y171" s="7"/>
      <c r="Z171" s="6"/>
      <c r="AA171" s="7"/>
      <c r="AB171" s="6"/>
      <c r="AC171" s="7"/>
      <c r="AD171" s="8"/>
      <c r="AE171" s="7"/>
      <c r="AF171" s="6"/>
      <c r="AG171" s="7"/>
      <c r="AH171" s="6"/>
      <c r="AI171" s="7"/>
      <c r="AJ171" s="6"/>
      <c r="AK171" s="7"/>
      <c r="AL171" s="8"/>
      <c r="AM171" s="7"/>
      <c r="AN171" s="6"/>
      <c r="AO171" s="7"/>
      <c r="AP171" s="6"/>
      <c r="AQ171" s="7"/>
      <c r="AR171" s="6"/>
      <c r="AS171" s="7"/>
      <c r="AT171" s="8"/>
      <c r="AU171" s="7"/>
      <c r="AV171" s="6"/>
      <c r="AW171" s="7"/>
      <c r="AX171" s="6"/>
      <c r="AY171" s="7"/>
      <c r="AZ171" s="6"/>
      <c r="BA171" s="7"/>
      <c r="BB171" s="8"/>
    </row>
    <row r="172" spans="1:54" outlineLevel="4" x14ac:dyDescent="0.25">
      <c r="A172" s="2"/>
      <c r="B172" s="2"/>
      <c r="C172" s="2"/>
      <c r="D172" s="2"/>
      <c r="E172" s="2"/>
      <c r="F172" s="2" t="s">
        <v>179</v>
      </c>
      <c r="G172" s="2"/>
      <c r="H172" s="6">
        <v>0</v>
      </c>
      <c r="I172" s="7"/>
      <c r="J172" s="6"/>
      <c r="K172" s="7"/>
      <c r="L172" s="6"/>
      <c r="M172" s="7"/>
      <c r="N172" s="8"/>
      <c r="O172" s="7"/>
      <c r="P172" s="6">
        <v>378</v>
      </c>
      <c r="Q172" s="7"/>
      <c r="R172" s="6"/>
      <c r="S172" s="7"/>
      <c r="T172" s="6"/>
      <c r="U172" s="7"/>
      <c r="V172" s="8"/>
      <c r="W172" s="7"/>
      <c r="X172" s="6">
        <v>1886.59</v>
      </c>
      <c r="Y172" s="7"/>
      <c r="Z172" s="6"/>
      <c r="AA172" s="7"/>
      <c r="AB172" s="6"/>
      <c r="AC172" s="7"/>
      <c r="AD172" s="8"/>
      <c r="AE172" s="7"/>
      <c r="AF172" s="6">
        <v>3249.8</v>
      </c>
      <c r="AG172" s="7"/>
      <c r="AH172" s="6"/>
      <c r="AI172" s="7"/>
      <c r="AJ172" s="6"/>
      <c r="AK172" s="7"/>
      <c r="AL172" s="8"/>
      <c r="AM172" s="7"/>
      <c r="AN172" s="6">
        <v>3038.63</v>
      </c>
      <c r="AO172" s="7"/>
      <c r="AP172" s="6"/>
      <c r="AQ172" s="7"/>
      <c r="AR172" s="6"/>
      <c r="AS172" s="7"/>
      <c r="AT172" s="8"/>
      <c r="AU172" s="7"/>
      <c r="AV172" s="6">
        <f>ROUND(H172+P172+X172+AF172+AN172,5)</f>
        <v>8553.02</v>
      </c>
      <c r="AW172" s="7"/>
      <c r="AX172" s="6"/>
      <c r="AY172" s="7"/>
      <c r="AZ172" s="6"/>
      <c r="BA172" s="7"/>
      <c r="BB172" s="8"/>
    </row>
    <row r="173" spans="1:54" outlineLevel="4" x14ac:dyDescent="0.25">
      <c r="A173" s="2"/>
      <c r="B173" s="2"/>
      <c r="C173" s="2"/>
      <c r="D173" s="2"/>
      <c r="E173" s="2"/>
      <c r="F173" s="2" t="s">
        <v>180</v>
      </c>
      <c r="G173" s="2"/>
      <c r="H173" s="6">
        <v>0</v>
      </c>
      <c r="I173" s="7"/>
      <c r="J173" s="6">
        <v>0</v>
      </c>
      <c r="K173" s="7"/>
      <c r="L173" s="6">
        <f>ROUND((H173-J173),5)</f>
        <v>0</v>
      </c>
      <c r="M173" s="7"/>
      <c r="N173" s="8">
        <f>ROUND(IF(J173=0, IF(H173=0, 0, 1), H173/J173),5)</f>
        <v>0</v>
      </c>
      <c r="O173" s="7"/>
      <c r="P173" s="6">
        <v>0</v>
      </c>
      <c r="Q173" s="7"/>
      <c r="R173" s="6">
        <v>0</v>
      </c>
      <c r="S173" s="7"/>
      <c r="T173" s="6">
        <f>ROUND((P173-R173),5)</f>
        <v>0</v>
      </c>
      <c r="U173" s="7"/>
      <c r="V173" s="8">
        <f>ROUND(IF(R173=0, IF(P173=0, 0, 1), P173/R173),5)</f>
        <v>0</v>
      </c>
      <c r="W173" s="7"/>
      <c r="X173" s="6">
        <v>0</v>
      </c>
      <c r="Y173" s="7"/>
      <c r="Z173" s="6">
        <v>0</v>
      </c>
      <c r="AA173" s="7"/>
      <c r="AB173" s="6">
        <f>ROUND((X173-Z173),5)</f>
        <v>0</v>
      </c>
      <c r="AC173" s="7"/>
      <c r="AD173" s="8">
        <f>ROUND(IF(Z173=0, IF(X173=0, 0, 1), X173/Z173),5)</f>
        <v>0</v>
      </c>
      <c r="AE173" s="7"/>
      <c r="AF173" s="6">
        <v>0</v>
      </c>
      <c r="AG173" s="7"/>
      <c r="AH173" s="6">
        <v>0</v>
      </c>
      <c r="AI173" s="7"/>
      <c r="AJ173" s="6">
        <f>ROUND((AF173-AH173),5)</f>
        <v>0</v>
      </c>
      <c r="AK173" s="7"/>
      <c r="AL173" s="8">
        <f>ROUND(IF(AH173=0, IF(AF173=0, 0, 1), AF173/AH173),5)</f>
        <v>0</v>
      </c>
      <c r="AM173" s="7"/>
      <c r="AN173" s="6">
        <v>0</v>
      </c>
      <c r="AO173" s="7"/>
      <c r="AP173" s="6">
        <v>0</v>
      </c>
      <c r="AQ173" s="7"/>
      <c r="AR173" s="6">
        <f>ROUND((AN173-AP173),5)</f>
        <v>0</v>
      </c>
      <c r="AS173" s="7"/>
      <c r="AT173" s="8">
        <f>ROUND(IF(AP173=0, IF(AN173=0, 0, 1), AN173/AP173),5)</f>
        <v>0</v>
      </c>
      <c r="AU173" s="7"/>
      <c r="AV173" s="6">
        <f>ROUND(H173+P173+X173+AF173+AN173,5)</f>
        <v>0</v>
      </c>
      <c r="AW173" s="7"/>
      <c r="AX173" s="6">
        <f>ROUND(J173+R173+Z173+AH173+AP173,5)</f>
        <v>0</v>
      </c>
      <c r="AY173" s="7"/>
      <c r="AZ173" s="6">
        <f>ROUND((AV173-AX173),5)</f>
        <v>0</v>
      </c>
      <c r="BA173" s="7"/>
      <c r="BB173" s="8">
        <f>ROUND(IF(AX173=0, IF(AV173=0, 0, 1), AV173/AX173),5)</f>
        <v>0</v>
      </c>
    </row>
    <row r="174" spans="1:54" outlineLevel="4" x14ac:dyDescent="0.25">
      <c r="A174" s="2"/>
      <c r="B174" s="2"/>
      <c r="C174" s="2"/>
      <c r="D174" s="2"/>
      <c r="E174" s="2"/>
      <c r="F174" s="2" t="s">
        <v>181</v>
      </c>
      <c r="G174" s="2"/>
      <c r="H174" s="6">
        <v>0</v>
      </c>
      <c r="I174" s="7"/>
      <c r="J174" s="6">
        <v>0</v>
      </c>
      <c r="K174" s="7"/>
      <c r="L174" s="6">
        <f>ROUND((H174-J174),5)</f>
        <v>0</v>
      </c>
      <c r="M174" s="7"/>
      <c r="N174" s="8">
        <f>ROUND(IF(J174=0, IF(H174=0, 0, 1), H174/J174),5)</f>
        <v>0</v>
      </c>
      <c r="O174" s="7"/>
      <c r="P174" s="6">
        <v>28.92</v>
      </c>
      <c r="Q174" s="7"/>
      <c r="R174" s="6">
        <v>0</v>
      </c>
      <c r="S174" s="7"/>
      <c r="T174" s="6">
        <f>ROUND((P174-R174),5)</f>
        <v>28.92</v>
      </c>
      <c r="U174" s="7"/>
      <c r="V174" s="8">
        <f>ROUND(IF(R174=0, IF(P174=0, 0, 1), P174/R174),5)</f>
        <v>1</v>
      </c>
      <c r="W174" s="7"/>
      <c r="X174" s="6">
        <v>144.33000000000001</v>
      </c>
      <c r="Y174" s="7"/>
      <c r="Z174" s="6">
        <v>0</v>
      </c>
      <c r="AA174" s="7"/>
      <c r="AB174" s="6">
        <f>ROUND((X174-Z174),5)</f>
        <v>144.33000000000001</v>
      </c>
      <c r="AC174" s="7"/>
      <c r="AD174" s="8">
        <f>ROUND(IF(Z174=0, IF(X174=0, 0, 1), X174/Z174),5)</f>
        <v>1</v>
      </c>
      <c r="AE174" s="7"/>
      <c r="AF174" s="6">
        <v>248.61</v>
      </c>
      <c r="AG174" s="7"/>
      <c r="AH174" s="6">
        <v>0</v>
      </c>
      <c r="AI174" s="7"/>
      <c r="AJ174" s="6">
        <f>ROUND((AF174-AH174),5)</f>
        <v>248.61</v>
      </c>
      <c r="AK174" s="7"/>
      <c r="AL174" s="8">
        <f>ROUND(IF(AH174=0, IF(AF174=0, 0, 1), AF174/AH174),5)</f>
        <v>1</v>
      </c>
      <c r="AM174" s="7"/>
      <c r="AN174" s="6">
        <v>232.45</v>
      </c>
      <c r="AO174" s="7"/>
      <c r="AP174" s="6">
        <v>0</v>
      </c>
      <c r="AQ174" s="7"/>
      <c r="AR174" s="6">
        <f>ROUND((AN174-AP174),5)</f>
        <v>232.45</v>
      </c>
      <c r="AS174" s="7"/>
      <c r="AT174" s="8">
        <f>ROUND(IF(AP174=0, IF(AN174=0, 0, 1), AN174/AP174),5)</f>
        <v>1</v>
      </c>
      <c r="AU174" s="7"/>
      <c r="AV174" s="6">
        <f>ROUND(H174+P174+X174+AF174+AN174,5)</f>
        <v>654.30999999999995</v>
      </c>
      <c r="AW174" s="7"/>
      <c r="AX174" s="6">
        <f>ROUND(J174+R174+Z174+AH174+AP174,5)</f>
        <v>0</v>
      </c>
      <c r="AY174" s="7"/>
      <c r="AZ174" s="6">
        <f>ROUND((AV174-AX174),5)</f>
        <v>654.30999999999995</v>
      </c>
      <c r="BA174" s="7"/>
      <c r="BB174" s="8">
        <f>ROUND(IF(AX174=0, IF(AV174=0, 0, 1), AV174/AX174),5)</f>
        <v>1</v>
      </c>
    </row>
    <row r="175" spans="1:54" ht="15.75" outlineLevel="4" thickBot="1" x14ac:dyDescent="0.3">
      <c r="A175" s="2"/>
      <c r="B175" s="2"/>
      <c r="C175" s="2"/>
      <c r="D175" s="2"/>
      <c r="E175" s="2"/>
      <c r="F175" s="2" t="s">
        <v>182</v>
      </c>
      <c r="G175" s="2"/>
      <c r="H175" s="9">
        <v>2305.7199999999998</v>
      </c>
      <c r="I175" s="7"/>
      <c r="J175" s="9"/>
      <c r="K175" s="7"/>
      <c r="L175" s="9"/>
      <c r="M175" s="7"/>
      <c r="N175" s="10"/>
      <c r="O175" s="7"/>
      <c r="P175" s="9">
        <v>83.4</v>
      </c>
      <c r="Q175" s="7"/>
      <c r="R175" s="9"/>
      <c r="S175" s="7"/>
      <c r="T175" s="9"/>
      <c r="U175" s="7"/>
      <c r="V175" s="10"/>
      <c r="W175" s="7"/>
      <c r="X175" s="9">
        <v>0</v>
      </c>
      <c r="Y175" s="7"/>
      <c r="Z175" s="9"/>
      <c r="AA175" s="7"/>
      <c r="AB175" s="9"/>
      <c r="AC175" s="7"/>
      <c r="AD175" s="10"/>
      <c r="AE175" s="7"/>
      <c r="AF175" s="9">
        <v>0</v>
      </c>
      <c r="AG175" s="7"/>
      <c r="AH175" s="9"/>
      <c r="AI175" s="7"/>
      <c r="AJ175" s="9"/>
      <c r="AK175" s="7"/>
      <c r="AL175" s="10"/>
      <c r="AM175" s="7"/>
      <c r="AN175" s="9">
        <v>0</v>
      </c>
      <c r="AO175" s="7"/>
      <c r="AP175" s="9"/>
      <c r="AQ175" s="7"/>
      <c r="AR175" s="9"/>
      <c r="AS175" s="7"/>
      <c r="AT175" s="10"/>
      <c r="AU175" s="7"/>
      <c r="AV175" s="9">
        <f>ROUND(H175+P175+X175+AF175+AN175,5)</f>
        <v>2389.12</v>
      </c>
      <c r="AW175" s="7"/>
      <c r="AX175" s="9"/>
      <c r="AY175" s="7"/>
      <c r="AZ175" s="9"/>
      <c r="BA175" s="7"/>
      <c r="BB175" s="10"/>
    </row>
    <row r="176" spans="1:54" outlineLevel="3" x14ac:dyDescent="0.25">
      <c r="A176" s="2"/>
      <c r="B176" s="2"/>
      <c r="C176" s="2"/>
      <c r="D176" s="2"/>
      <c r="E176" s="2" t="s">
        <v>183</v>
      </c>
      <c r="F176" s="2"/>
      <c r="G176" s="2"/>
      <c r="H176" s="6">
        <f>ROUND(SUM(H171:H175),5)</f>
        <v>2305.7199999999998</v>
      </c>
      <c r="I176" s="7"/>
      <c r="J176" s="6">
        <f>ROUND(SUM(J171:J175),5)</f>
        <v>0</v>
      </c>
      <c r="K176" s="7"/>
      <c r="L176" s="6">
        <f>ROUND((H176-J176),5)</f>
        <v>2305.7199999999998</v>
      </c>
      <c r="M176" s="7"/>
      <c r="N176" s="8">
        <f>ROUND(IF(J176=0, IF(H176=0, 0, 1), H176/J176),5)</f>
        <v>1</v>
      </c>
      <c r="O176" s="7"/>
      <c r="P176" s="6">
        <f>ROUND(SUM(P171:P175),5)</f>
        <v>490.32</v>
      </c>
      <c r="Q176" s="7"/>
      <c r="R176" s="6">
        <f>ROUND(SUM(R171:R175),5)</f>
        <v>0</v>
      </c>
      <c r="S176" s="7"/>
      <c r="T176" s="6">
        <f>ROUND((P176-R176),5)</f>
        <v>490.32</v>
      </c>
      <c r="U176" s="7"/>
      <c r="V176" s="8">
        <f>ROUND(IF(R176=0, IF(P176=0, 0, 1), P176/R176),5)</f>
        <v>1</v>
      </c>
      <c r="W176" s="7"/>
      <c r="X176" s="6">
        <f>ROUND(SUM(X171:X175),5)</f>
        <v>2030.92</v>
      </c>
      <c r="Y176" s="7"/>
      <c r="Z176" s="6">
        <f>ROUND(SUM(Z171:Z175),5)</f>
        <v>0</v>
      </c>
      <c r="AA176" s="7"/>
      <c r="AB176" s="6">
        <f>ROUND((X176-Z176),5)</f>
        <v>2030.92</v>
      </c>
      <c r="AC176" s="7"/>
      <c r="AD176" s="8">
        <f>ROUND(IF(Z176=0, IF(X176=0, 0, 1), X176/Z176),5)</f>
        <v>1</v>
      </c>
      <c r="AE176" s="7"/>
      <c r="AF176" s="6">
        <f>ROUND(SUM(AF171:AF175),5)</f>
        <v>3498.41</v>
      </c>
      <c r="AG176" s="7"/>
      <c r="AH176" s="6">
        <f>ROUND(SUM(AH171:AH175),5)</f>
        <v>0</v>
      </c>
      <c r="AI176" s="7"/>
      <c r="AJ176" s="6">
        <f>ROUND((AF176-AH176),5)</f>
        <v>3498.41</v>
      </c>
      <c r="AK176" s="7"/>
      <c r="AL176" s="8">
        <f>ROUND(IF(AH176=0, IF(AF176=0, 0, 1), AF176/AH176),5)</f>
        <v>1</v>
      </c>
      <c r="AM176" s="7"/>
      <c r="AN176" s="6">
        <f>ROUND(SUM(AN171:AN175),5)</f>
        <v>3271.08</v>
      </c>
      <c r="AO176" s="7"/>
      <c r="AP176" s="6">
        <f>ROUND(SUM(AP171:AP175),5)</f>
        <v>0</v>
      </c>
      <c r="AQ176" s="7"/>
      <c r="AR176" s="6">
        <f>ROUND((AN176-AP176),5)</f>
        <v>3271.08</v>
      </c>
      <c r="AS176" s="7"/>
      <c r="AT176" s="8">
        <f>ROUND(IF(AP176=0, IF(AN176=0, 0, 1), AN176/AP176),5)</f>
        <v>1</v>
      </c>
      <c r="AU176" s="7"/>
      <c r="AV176" s="6">
        <f>ROUND(H176+P176+X176+AF176+AN176,5)</f>
        <v>11596.45</v>
      </c>
      <c r="AW176" s="7"/>
      <c r="AX176" s="6">
        <f>ROUND(J176+R176+Z176+AH176+AP176,5)</f>
        <v>0</v>
      </c>
      <c r="AY176" s="7"/>
      <c r="AZ176" s="6">
        <f>ROUND((AV176-AX176),5)</f>
        <v>11596.45</v>
      </c>
      <c r="BA176" s="7"/>
      <c r="BB176" s="8">
        <f>ROUND(IF(AX176=0, IF(AV176=0, 0, 1), AV176/AX176),5)</f>
        <v>1</v>
      </c>
    </row>
    <row r="177" spans="1:54" ht="15.75" outlineLevel="3" thickBot="1" x14ac:dyDescent="0.3">
      <c r="A177" s="2"/>
      <c r="B177" s="2"/>
      <c r="C177" s="2"/>
      <c r="D177" s="2"/>
      <c r="E177" s="2" t="s">
        <v>184</v>
      </c>
      <c r="F177" s="2"/>
      <c r="G177" s="2"/>
      <c r="H177" s="11">
        <v>0</v>
      </c>
      <c r="I177" s="7"/>
      <c r="J177" s="11">
        <v>11393.21</v>
      </c>
      <c r="K177" s="7"/>
      <c r="L177" s="11">
        <f>ROUND((H177-J177),5)</f>
        <v>-11393.21</v>
      </c>
      <c r="M177" s="7"/>
      <c r="N177" s="12">
        <f>ROUND(IF(J177=0, IF(H177=0, 0, 1), H177/J177),5)</f>
        <v>0</v>
      </c>
      <c r="O177" s="7"/>
      <c r="P177" s="11">
        <v>0</v>
      </c>
      <c r="Q177" s="7"/>
      <c r="R177" s="11">
        <v>11393.16</v>
      </c>
      <c r="S177" s="7"/>
      <c r="T177" s="11">
        <f>ROUND((P177-R177),5)</f>
        <v>-11393.16</v>
      </c>
      <c r="U177" s="7"/>
      <c r="V177" s="12">
        <f>ROUND(IF(R177=0, IF(P177=0, 0, 1), P177/R177),5)</f>
        <v>0</v>
      </c>
      <c r="W177" s="7"/>
      <c r="X177" s="11">
        <v>0</v>
      </c>
      <c r="Y177" s="7"/>
      <c r="Z177" s="11">
        <v>11393.16</v>
      </c>
      <c r="AA177" s="7"/>
      <c r="AB177" s="11">
        <f>ROUND((X177-Z177),5)</f>
        <v>-11393.16</v>
      </c>
      <c r="AC177" s="7"/>
      <c r="AD177" s="12">
        <f>ROUND(IF(Z177=0, IF(X177=0, 0, 1), X177/Z177),5)</f>
        <v>0</v>
      </c>
      <c r="AE177" s="7"/>
      <c r="AF177" s="11">
        <v>0</v>
      </c>
      <c r="AG177" s="7"/>
      <c r="AH177" s="11">
        <v>11393.16</v>
      </c>
      <c r="AI177" s="7"/>
      <c r="AJ177" s="11">
        <f>ROUND((AF177-AH177),5)</f>
        <v>-11393.16</v>
      </c>
      <c r="AK177" s="7"/>
      <c r="AL177" s="12">
        <f>ROUND(IF(AH177=0, IF(AF177=0, 0, 1), AF177/AH177),5)</f>
        <v>0</v>
      </c>
      <c r="AM177" s="7"/>
      <c r="AN177" s="11">
        <v>0</v>
      </c>
      <c r="AO177" s="7"/>
      <c r="AP177" s="11">
        <v>11393.16</v>
      </c>
      <c r="AQ177" s="7"/>
      <c r="AR177" s="11">
        <f>ROUND((AN177-AP177),5)</f>
        <v>-11393.16</v>
      </c>
      <c r="AS177" s="7"/>
      <c r="AT177" s="12">
        <f>ROUND(IF(AP177=0, IF(AN177=0, 0, 1), AN177/AP177),5)</f>
        <v>0</v>
      </c>
      <c r="AU177" s="7"/>
      <c r="AV177" s="11">
        <f>ROUND(H177+P177+X177+AF177+AN177,5)</f>
        <v>0</v>
      </c>
      <c r="AW177" s="7"/>
      <c r="AX177" s="11">
        <f>ROUND(J177+R177+Z177+AH177+AP177,5)</f>
        <v>56965.85</v>
      </c>
      <c r="AY177" s="7"/>
      <c r="AZ177" s="11">
        <f>ROUND((AV177-AX177),5)</f>
        <v>-56965.85</v>
      </c>
      <c r="BA177" s="7"/>
      <c r="BB177" s="12">
        <f>ROUND(IF(AX177=0, IF(AV177=0, 0, 1), AV177/AX177),5)</f>
        <v>0</v>
      </c>
    </row>
    <row r="178" spans="1:54" ht="15.75" outlineLevel="2" thickBot="1" x14ac:dyDescent="0.3">
      <c r="A178" s="2"/>
      <c r="B178" s="2"/>
      <c r="C178" s="2"/>
      <c r="D178" s="2" t="s">
        <v>185</v>
      </c>
      <c r="E178" s="2"/>
      <c r="F178" s="2"/>
      <c r="G178" s="2"/>
      <c r="H178" s="15">
        <f>ROUND(SUM(H166:H170)+SUM(H176:H177),5)</f>
        <v>9383.35</v>
      </c>
      <c r="I178" s="7"/>
      <c r="J178" s="15">
        <f>ROUND(SUM(J166:J170)+SUM(J176:J177),5)</f>
        <v>11393.21</v>
      </c>
      <c r="K178" s="7"/>
      <c r="L178" s="15">
        <f>ROUND((H178-J178),5)</f>
        <v>-2009.86</v>
      </c>
      <c r="M178" s="7"/>
      <c r="N178" s="16">
        <f>ROUND(IF(J178=0, IF(H178=0, 0, 1), H178/J178),5)</f>
        <v>0.82359000000000004</v>
      </c>
      <c r="O178" s="7"/>
      <c r="P178" s="15">
        <f>ROUND(SUM(P166:P170)+SUM(P176:P177),5)</f>
        <v>3120</v>
      </c>
      <c r="Q178" s="7"/>
      <c r="R178" s="15">
        <f>ROUND(SUM(R166:R170)+SUM(R176:R177),5)</f>
        <v>11393.16</v>
      </c>
      <c r="S178" s="7"/>
      <c r="T178" s="15">
        <f>ROUND((P178-R178),5)</f>
        <v>-8273.16</v>
      </c>
      <c r="U178" s="7"/>
      <c r="V178" s="16">
        <f>ROUND(IF(R178=0, IF(P178=0, 0, 1), P178/R178),5)</f>
        <v>0.27384999999999998</v>
      </c>
      <c r="W178" s="7"/>
      <c r="X178" s="15">
        <f>ROUND(SUM(X166:X170)+SUM(X176:X177),5)</f>
        <v>2626.68</v>
      </c>
      <c r="Y178" s="7"/>
      <c r="Z178" s="15">
        <f>ROUND(SUM(Z166:Z170)+SUM(Z176:Z177),5)</f>
        <v>11393.16</v>
      </c>
      <c r="AA178" s="7"/>
      <c r="AB178" s="15">
        <f>ROUND((X178-Z178),5)</f>
        <v>-8766.48</v>
      </c>
      <c r="AC178" s="7"/>
      <c r="AD178" s="16">
        <f>ROUND(IF(Z178=0, IF(X178=0, 0, 1), X178/Z178),5)</f>
        <v>0.23055</v>
      </c>
      <c r="AE178" s="7"/>
      <c r="AF178" s="15">
        <f>ROUND(SUM(AF166:AF170)+SUM(AF176:AF177),5)</f>
        <v>13727.33</v>
      </c>
      <c r="AG178" s="7"/>
      <c r="AH178" s="15">
        <f>ROUND(SUM(AH166:AH170)+SUM(AH176:AH177),5)</f>
        <v>11393.16</v>
      </c>
      <c r="AI178" s="7"/>
      <c r="AJ178" s="15">
        <f>ROUND((AF178-AH178),5)</f>
        <v>2334.17</v>
      </c>
      <c r="AK178" s="7"/>
      <c r="AL178" s="16">
        <f>ROUND(IF(AH178=0, IF(AF178=0, 0, 1), AF178/AH178),5)</f>
        <v>1.2048700000000001</v>
      </c>
      <c r="AM178" s="7"/>
      <c r="AN178" s="15">
        <f>ROUND(SUM(AN166:AN170)+SUM(AN176:AN177),5)</f>
        <v>6920.58</v>
      </c>
      <c r="AO178" s="7"/>
      <c r="AP178" s="15">
        <f>ROUND(SUM(AP166:AP170)+SUM(AP176:AP177),5)</f>
        <v>11393.16</v>
      </c>
      <c r="AQ178" s="7"/>
      <c r="AR178" s="15">
        <f>ROUND((AN178-AP178),5)</f>
        <v>-4472.58</v>
      </c>
      <c r="AS178" s="7"/>
      <c r="AT178" s="16">
        <f>ROUND(IF(AP178=0, IF(AN178=0, 0, 1), AN178/AP178),5)</f>
        <v>0.60743000000000003</v>
      </c>
      <c r="AU178" s="7"/>
      <c r="AV178" s="15">
        <f>ROUND(H178+P178+X178+AF178+AN178,5)</f>
        <v>35777.94</v>
      </c>
      <c r="AW178" s="7"/>
      <c r="AX178" s="15">
        <f>ROUND(J178+R178+Z178+AH178+AP178,5)</f>
        <v>56965.85</v>
      </c>
      <c r="AY178" s="7"/>
      <c r="AZ178" s="15">
        <f>ROUND((AV178-AX178),5)</f>
        <v>-21187.91</v>
      </c>
      <c r="BA178" s="7"/>
      <c r="BB178" s="16">
        <f>ROUND(IF(AX178=0, IF(AV178=0, 0, 1), AV178/AX178),5)</f>
        <v>0.62805999999999995</v>
      </c>
    </row>
    <row r="179" spans="1:54" ht="15.75" outlineLevel="1" thickBot="1" x14ac:dyDescent="0.3">
      <c r="A179" s="2"/>
      <c r="B179" s="2"/>
      <c r="C179" s="2" t="s">
        <v>186</v>
      </c>
      <c r="D179" s="2"/>
      <c r="E179" s="2"/>
      <c r="F179" s="2"/>
      <c r="G179" s="2"/>
      <c r="H179" s="15">
        <f>ROUND(H47+H160+H165+H178,5)</f>
        <v>179996.41</v>
      </c>
      <c r="I179" s="7"/>
      <c r="J179" s="15">
        <f>ROUND(J47+J160+J165+J178,5)</f>
        <v>183568.8</v>
      </c>
      <c r="K179" s="7"/>
      <c r="L179" s="15">
        <f>ROUND((H179-J179),5)</f>
        <v>-3572.39</v>
      </c>
      <c r="M179" s="7"/>
      <c r="N179" s="16">
        <f>ROUND(IF(J179=0, IF(H179=0, 0, 1), H179/J179),5)</f>
        <v>0.98053999999999997</v>
      </c>
      <c r="O179" s="7"/>
      <c r="P179" s="15">
        <f>ROUND(P47+P160+P165+P178,5)</f>
        <v>184649.21</v>
      </c>
      <c r="Q179" s="7"/>
      <c r="R179" s="15">
        <f>ROUND(R47+R160+R165+R178,5)</f>
        <v>183568.85</v>
      </c>
      <c r="S179" s="7"/>
      <c r="T179" s="15">
        <f>ROUND((P179-R179),5)</f>
        <v>1080.3599999999999</v>
      </c>
      <c r="U179" s="7"/>
      <c r="V179" s="16">
        <f>ROUND(IF(R179=0, IF(P179=0, 0, 1), P179/R179),5)</f>
        <v>1.00589</v>
      </c>
      <c r="W179" s="7"/>
      <c r="X179" s="15">
        <f>ROUND(X47+X160+X165+X178,5)</f>
        <v>192183.37</v>
      </c>
      <c r="Y179" s="7"/>
      <c r="Z179" s="15">
        <f>ROUND(Z47+Z160+Z165+Z178,5)</f>
        <v>183568.85</v>
      </c>
      <c r="AA179" s="7"/>
      <c r="AB179" s="15">
        <f>ROUND((X179-Z179),5)</f>
        <v>8614.52</v>
      </c>
      <c r="AC179" s="7"/>
      <c r="AD179" s="16">
        <f>ROUND(IF(Z179=0, IF(X179=0, 0, 1), X179/Z179),5)</f>
        <v>1.0469299999999999</v>
      </c>
      <c r="AE179" s="7"/>
      <c r="AF179" s="15">
        <f>ROUND(AF47+AF160+AF165+AF178,5)</f>
        <v>187505.1</v>
      </c>
      <c r="AG179" s="7"/>
      <c r="AH179" s="15">
        <f>ROUND(AH47+AH160+AH165+AH178,5)</f>
        <v>183568.85</v>
      </c>
      <c r="AI179" s="7"/>
      <c r="AJ179" s="15">
        <f>ROUND((AF179-AH179),5)</f>
        <v>3936.25</v>
      </c>
      <c r="AK179" s="7"/>
      <c r="AL179" s="16">
        <f>ROUND(IF(AH179=0, IF(AF179=0, 0, 1), AF179/AH179),5)</f>
        <v>1.0214399999999999</v>
      </c>
      <c r="AM179" s="7"/>
      <c r="AN179" s="15">
        <f>ROUND(AN47+AN160+AN165+AN178,5)</f>
        <v>184088.33</v>
      </c>
      <c r="AO179" s="7"/>
      <c r="AP179" s="15">
        <f>ROUND(AP47+AP160+AP165+AP178,5)</f>
        <v>183568.85</v>
      </c>
      <c r="AQ179" s="7"/>
      <c r="AR179" s="15">
        <f>ROUND((AN179-AP179),5)</f>
        <v>519.48</v>
      </c>
      <c r="AS179" s="7"/>
      <c r="AT179" s="16">
        <f>ROUND(IF(AP179=0, IF(AN179=0, 0, 1), AN179/AP179),5)</f>
        <v>1.0028300000000001</v>
      </c>
      <c r="AU179" s="7"/>
      <c r="AV179" s="15">
        <f>ROUND(H179+P179+X179+AF179+AN179,5)</f>
        <v>928422.42</v>
      </c>
      <c r="AW179" s="7"/>
      <c r="AX179" s="15">
        <f>ROUND(J179+R179+Z179+AH179+AP179,5)</f>
        <v>917844.2</v>
      </c>
      <c r="AY179" s="7"/>
      <c r="AZ179" s="15">
        <f>ROUND((AV179-AX179),5)</f>
        <v>10578.22</v>
      </c>
      <c r="BA179" s="7"/>
      <c r="BB179" s="16">
        <f>ROUND(IF(AX179=0, IF(AV179=0, 0, 1), AV179/AX179),5)</f>
        <v>1.01153</v>
      </c>
    </row>
    <row r="180" spans="1:54" ht="15.75" thickBot="1" x14ac:dyDescent="0.3">
      <c r="A180" s="2"/>
      <c r="B180" s="2" t="s">
        <v>187</v>
      </c>
      <c r="C180" s="2"/>
      <c r="D180" s="2"/>
      <c r="E180" s="2"/>
      <c r="F180" s="2"/>
      <c r="G180" s="2"/>
      <c r="H180" s="15">
        <f>ROUND(H3+H46-H179,5)</f>
        <v>-5090.1499999999996</v>
      </c>
      <c r="I180" s="7"/>
      <c r="J180" s="15">
        <f>ROUND(J3+J46-J179,5)</f>
        <v>6178.61</v>
      </c>
      <c r="K180" s="7"/>
      <c r="L180" s="15">
        <f>ROUND((H180-J180),5)</f>
        <v>-11268.76</v>
      </c>
      <c r="M180" s="7"/>
      <c r="N180" s="16">
        <f>ROUND(IF(J180=0, IF(H180=0, 0, 1), H180/J180),5)</f>
        <v>-0.82382999999999995</v>
      </c>
      <c r="O180" s="7"/>
      <c r="P180" s="15">
        <f>ROUND(P3+P46-P179,5)</f>
        <v>7539.72</v>
      </c>
      <c r="Q180" s="7"/>
      <c r="R180" s="15">
        <f>ROUND(R3+R46-R179,5)</f>
        <v>6178.5</v>
      </c>
      <c r="S180" s="7"/>
      <c r="T180" s="15">
        <f>ROUND((P180-R180),5)</f>
        <v>1361.22</v>
      </c>
      <c r="U180" s="7"/>
      <c r="V180" s="16">
        <f>ROUND(IF(R180=0, IF(P180=0, 0, 1), P180/R180),5)</f>
        <v>1.2203200000000001</v>
      </c>
      <c r="W180" s="7"/>
      <c r="X180" s="15">
        <f>ROUND(X3+X46-X179,5)</f>
        <v>4337.84</v>
      </c>
      <c r="Y180" s="7"/>
      <c r="Z180" s="15">
        <f>ROUND(Z3+Z46-Z179,5)</f>
        <v>6178.5</v>
      </c>
      <c r="AA180" s="7"/>
      <c r="AB180" s="15">
        <f>ROUND((X180-Z180),5)</f>
        <v>-1840.66</v>
      </c>
      <c r="AC180" s="7"/>
      <c r="AD180" s="16">
        <f>ROUND(IF(Z180=0, IF(X180=0, 0, 1), X180/Z180),5)</f>
        <v>0.70208999999999999</v>
      </c>
      <c r="AE180" s="7"/>
      <c r="AF180" s="15">
        <f>ROUND(AF3+AF46-AF179,5)</f>
        <v>10454.83</v>
      </c>
      <c r="AG180" s="7"/>
      <c r="AH180" s="15">
        <f>ROUND(AH3+AH46-AH179,5)</f>
        <v>6178.5</v>
      </c>
      <c r="AI180" s="7"/>
      <c r="AJ180" s="15">
        <f>ROUND((AF180-AH180),5)</f>
        <v>4276.33</v>
      </c>
      <c r="AK180" s="7"/>
      <c r="AL180" s="16">
        <f>ROUND(IF(AH180=0, IF(AF180=0, 0, 1), AF180/AH180),5)</f>
        <v>1.6921299999999999</v>
      </c>
      <c r="AM180" s="7"/>
      <c r="AN180" s="15">
        <f>ROUND(AN3+AN46-AN179,5)</f>
        <v>47734.58</v>
      </c>
      <c r="AO180" s="7"/>
      <c r="AP180" s="15">
        <f>ROUND(AP3+AP46-AP179,5)</f>
        <v>6178.5</v>
      </c>
      <c r="AQ180" s="7"/>
      <c r="AR180" s="15">
        <f>ROUND((AN180-AP180),5)</f>
        <v>41556.080000000002</v>
      </c>
      <c r="AS180" s="7"/>
      <c r="AT180" s="16">
        <f>ROUND(IF(AP180=0, IF(AN180=0, 0, 1), AN180/AP180),5)</f>
        <v>7.7259200000000003</v>
      </c>
      <c r="AU180" s="7"/>
      <c r="AV180" s="15">
        <f>ROUND(H180+P180+X180+AF180+AN180,5)</f>
        <v>64976.82</v>
      </c>
      <c r="AW180" s="7"/>
      <c r="AX180" s="15">
        <f>ROUND(J180+R180+Z180+AH180+AP180,5)</f>
        <v>30892.61</v>
      </c>
      <c r="AY180" s="7"/>
      <c r="AZ180" s="15">
        <f>ROUND((AV180-AX180),5)</f>
        <v>34084.21</v>
      </c>
      <c r="BA180" s="7"/>
      <c r="BB180" s="16">
        <f>ROUND(IF(AX180=0, IF(AV180=0, 0, 1), AV180/AX180),5)</f>
        <v>2.10331</v>
      </c>
    </row>
    <row r="181" spans="1:54" s="19" customFormat="1" ht="12" thickBot="1" x14ac:dyDescent="0.25">
      <c r="A181" s="2" t="s">
        <v>188</v>
      </c>
      <c r="B181" s="2"/>
      <c r="C181" s="2"/>
      <c r="D181" s="2"/>
      <c r="E181" s="2"/>
      <c r="F181" s="2"/>
      <c r="G181" s="2"/>
      <c r="H181" s="17">
        <f>H180</f>
        <v>-5090.1499999999996</v>
      </c>
      <c r="I181" s="2"/>
      <c r="J181" s="17">
        <f>J180</f>
        <v>6178.61</v>
      </c>
      <c r="K181" s="2"/>
      <c r="L181" s="17">
        <f>ROUND((H181-J181),5)</f>
        <v>-11268.76</v>
      </c>
      <c r="M181" s="2"/>
      <c r="N181" s="18">
        <f>ROUND(IF(J181=0, IF(H181=0, 0, 1), H181/J181),5)</f>
        <v>-0.82382999999999995</v>
      </c>
      <c r="O181" s="2"/>
      <c r="P181" s="17">
        <f>P180</f>
        <v>7539.72</v>
      </c>
      <c r="Q181" s="2"/>
      <c r="R181" s="17">
        <f>R180</f>
        <v>6178.5</v>
      </c>
      <c r="S181" s="2"/>
      <c r="T181" s="17">
        <f>ROUND((P181-R181),5)</f>
        <v>1361.22</v>
      </c>
      <c r="U181" s="2"/>
      <c r="V181" s="18">
        <f>ROUND(IF(R181=0, IF(P181=0, 0, 1), P181/R181),5)</f>
        <v>1.2203200000000001</v>
      </c>
      <c r="W181" s="2"/>
      <c r="X181" s="17">
        <f>X180</f>
        <v>4337.84</v>
      </c>
      <c r="Y181" s="2"/>
      <c r="Z181" s="17">
        <f>Z180</f>
        <v>6178.5</v>
      </c>
      <c r="AA181" s="2"/>
      <c r="AB181" s="17">
        <f>ROUND((X181-Z181),5)</f>
        <v>-1840.66</v>
      </c>
      <c r="AC181" s="2"/>
      <c r="AD181" s="18">
        <f>ROUND(IF(Z181=0, IF(X181=0, 0, 1), X181/Z181),5)</f>
        <v>0.70208999999999999</v>
      </c>
      <c r="AE181" s="2"/>
      <c r="AF181" s="17">
        <f>AF180</f>
        <v>10454.83</v>
      </c>
      <c r="AG181" s="2"/>
      <c r="AH181" s="17">
        <f>AH180</f>
        <v>6178.5</v>
      </c>
      <c r="AI181" s="2"/>
      <c r="AJ181" s="17">
        <f>ROUND((AF181-AH181),5)</f>
        <v>4276.33</v>
      </c>
      <c r="AK181" s="2"/>
      <c r="AL181" s="18">
        <f>ROUND(IF(AH181=0, IF(AF181=0, 0, 1), AF181/AH181),5)</f>
        <v>1.6921299999999999</v>
      </c>
      <c r="AM181" s="2"/>
      <c r="AN181" s="17">
        <f>AN180</f>
        <v>47734.58</v>
      </c>
      <c r="AO181" s="2"/>
      <c r="AP181" s="17">
        <f>AP180</f>
        <v>6178.5</v>
      </c>
      <c r="AQ181" s="2"/>
      <c r="AR181" s="17">
        <f>ROUND((AN181-AP181),5)</f>
        <v>41556.080000000002</v>
      </c>
      <c r="AS181" s="2"/>
      <c r="AT181" s="18">
        <f>ROUND(IF(AP181=0, IF(AN181=0, 0, 1), AN181/AP181),5)</f>
        <v>7.7259200000000003</v>
      </c>
      <c r="AU181" s="2"/>
      <c r="AV181" s="17">
        <f>ROUND(H181+P181+X181+AF181+AN181,5)</f>
        <v>64976.82</v>
      </c>
      <c r="AW181" s="2"/>
      <c r="AX181" s="17">
        <f>ROUND(J181+R181+Z181+AH181+AP181,5)</f>
        <v>30892.61</v>
      </c>
      <c r="AY181" s="2"/>
      <c r="AZ181" s="17">
        <f>ROUND((AV181-AX181),5)</f>
        <v>34084.21</v>
      </c>
      <c r="BA181" s="2"/>
      <c r="BB181" s="18">
        <f>ROUND(IF(AX181=0, IF(AV181=0, 0, 1), AV181/AX181),5)</f>
        <v>2.10331</v>
      </c>
    </row>
    <row r="182" spans="1:54" ht="15.75" thickTop="1" x14ac:dyDescent="0.25"/>
  </sheetData>
  <pageMargins left="0.7" right="0.7" top="0.75" bottom="0.75" header="0.1" footer="0.3"/>
  <pageSetup orientation="portrait" r:id="rId1"/>
  <headerFooter>
    <oddHeader>&amp;L&amp;"Arial,Bold"&amp;8 4:27 PM
&amp;"Arial,Bold"&amp;8 01/14/20
&amp;"Arial,Bold"&amp;8 Accrual Basis&amp;C&amp;"Arial,Bold"&amp;12 Sarasota Academy of the Arts
&amp;"Arial,Bold"&amp;14 Profit &amp;&amp; Loss Budget vs. Actual
&amp;"Arial,Bold"&amp;10 July through November 2019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Lugar</dc:creator>
  <cp:lastModifiedBy>Kevin Lugar</cp:lastModifiedBy>
  <dcterms:created xsi:type="dcterms:W3CDTF">2020-01-14T21:27:57Z</dcterms:created>
  <dcterms:modified xsi:type="dcterms:W3CDTF">2020-01-14T21:29:06Z</dcterms:modified>
</cp:coreProperties>
</file>